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texbar.sharepoint.com/sites/TLC/Shared Documents/General/TATJC/Committees/Law School Advisory/Pro Bono Spring Break/2025/Reimbursements/"/>
    </mc:Choice>
  </mc:AlternateContent>
  <xr:revisionPtr revIDLastSave="11" documentId="8_{990A8D9D-7DF3-4BBB-B12C-6086F6CBCD7F}" xr6:coauthVersionLast="47" xr6:coauthVersionMax="47" xr10:uidLastSave="{DBDC6C87-3EFF-47B7-A6D6-EB60380899B5}"/>
  <bookViews>
    <workbookView xWindow="-28920" yWindow="-1020" windowWidth="29040" windowHeight="15990" xr2:uid="{00000000-000D-0000-FFFF-FFFF00000000}"/>
  </bookViews>
  <sheets>
    <sheet name="Reimbursment Form" sheetId="1" r:id="rId1"/>
    <sheet name="SAMPLE" sheetId="7" r:id="rId2"/>
  </sheets>
  <definedNames>
    <definedName name="_xlnm.Print_Area" localSheetId="0">'Reimbursment Form'!$A$1:$J$151</definedName>
    <definedName name="_xlnm.Print_Area" localSheetId="1">SAMPLE!$A$1:$J$120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J31" i="1"/>
  <c r="J43" i="1"/>
  <c r="F56" i="1"/>
  <c r="D56" i="1"/>
  <c r="B56" i="1"/>
  <c r="A56" i="1"/>
  <c r="D55" i="1"/>
  <c r="B55" i="1"/>
  <c r="F57" i="1"/>
  <c r="A55" i="1"/>
  <c r="A53" i="1"/>
  <c r="A52" i="1"/>
  <c r="A51" i="1"/>
  <c r="F50" i="1"/>
  <c r="F49" i="1"/>
  <c r="J30" i="1"/>
  <c r="J26" i="1" l="1"/>
  <c r="F52" i="1" s="1"/>
  <c r="G41" i="1" l="1"/>
  <c r="J29" i="1" l="1"/>
  <c r="D54" i="7"/>
  <c r="B54" i="7"/>
  <c r="A54" i="7"/>
  <c r="F53" i="7"/>
  <c r="D53" i="7"/>
  <c r="B53" i="7"/>
  <c r="A53" i="7"/>
  <c r="D52" i="7"/>
  <c r="B52" i="7"/>
  <c r="A52" i="7"/>
  <c r="D51" i="7"/>
  <c r="B51" i="7"/>
  <c r="A51" i="7"/>
  <c r="D50" i="7"/>
  <c r="B50" i="7"/>
  <c r="A50" i="7"/>
  <c r="D49" i="7"/>
  <c r="B49" i="7"/>
  <c r="A49" i="7"/>
  <c r="F48" i="7"/>
  <c r="D48" i="7"/>
  <c r="B48" i="7"/>
  <c r="A48" i="7"/>
  <c r="F47" i="7"/>
  <c r="D47" i="7"/>
  <c r="B47" i="7"/>
  <c r="A47" i="7"/>
  <c r="D46" i="7"/>
  <c r="B46" i="7"/>
  <c r="A46" i="7"/>
  <c r="J42" i="7"/>
  <c r="H40" i="7"/>
  <c r="F40" i="7"/>
  <c r="D40" i="7"/>
  <c r="J30" i="7"/>
  <c r="F29" i="7"/>
  <c r="J29" i="7" s="1"/>
  <c r="F51" i="7" s="1"/>
  <c r="J28" i="7"/>
  <c r="F52" i="7" s="1"/>
  <c r="J27" i="7"/>
  <c r="F49" i="7" s="1"/>
  <c r="J26" i="7"/>
  <c r="F50" i="7" s="1"/>
  <c r="J25" i="7"/>
  <c r="F54" i="7" s="1"/>
  <c r="J24" i="7"/>
  <c r="J1" i="7"/>
  <c r="A57" i="1"/>
  <c r="D57" i="1"/>
  <c r="B57" i="1"/>
  <c r="D41" i="1"/>
  <c r="J41" i="1" s="1"/>
  <c r="J25" i="1"/>
  <c r="F51" i="1" s="1"/>
  <c r="J27" i="1"/>
  <c r="F53" i="1" s="1"/>
  <c r="J28" i="1"/>
  <c r="F54" i="1" s="1"/>
  <c r="J23" i="1"/>
  <c r="J24" i="1"/>
  <c r="F58" i="1" s="1"/>
  <c r="B58" i="1"/>
  <c r="B54" i="1"/>
  <c r="B53" i="1"/>
  <c r="B52" i="1"/>
  <c r="B51" i="1"/>
  <c r="B50" i="1"/>
  <c r="B49" i="1"/>
  <c r="D58" i="1"/>
  <c r="D54" i="1"/>
  <c r="D53" i="1"/>
  <c r="D52" i="1"/>
  <c r="D51" i="1"/>
  <c r="D50" i="1"/>
  <c r="D49" i="1"/>
  <c r="D48" i="1"/>
  <c r="A58" i="1"/>
  <c r="A54" i="1"/>
  <c r="A50" i="1"/>
  <c r="A49" i="1"/>
  <c r="A48" i="1"/>
  <c r="F46" i="7"/>
  <c r="J40" i="7" l="1"/>
  <c r="F44" i="7"/>
  <c r="F55" i="1"/>
  <c r="J32" i="1"/>
  <c r="J46" i="1" s="1"/>
  <c r="F48" i="1"/>
  <c r="J31" i="7"/>
  <c r="J44" i="7" s="1"/>
  <c r="F46" i="1" l="1"/>
</calcChain>
</file>

<file path=xl/sharedStrings.xml><?xml version="1.0" encoding="utf-8"?>
<sst xmlns="http://schemas.openxmlformats.org/spreadsheetml/2006/main" count="225" uniqueCount="145">
  <si>
    <t>Date of Request</t>
  </si>
  <si>
    <t>From</t>
  </si>
  <si>
    <t>To</t>
  </si>
  <si>
    <t xml:space="preserve">Date(s) of travel </t>
  </si>
  <si>
    <t xml:space="preserve">Location of meeting </t>
  </si>
  <si>
    <r>
      <t xml:space="preserve">                                         </t>
    </r>
    <r>
      <rPr>
        <b/>
        <sz val="10"/>
        <rFont val="Arial"/>
        <family val="2"/>
      </rPr>
      <t>STATE BAR APPROVAL</t>
    </r>
    <r>
      <rPr>
        <b/>
        <sz val="8"/>
        <rFont val="Arial"/>
        <family val="2"/>
      </rPr>
      <t xml:space="preserve">
Date Approved for Payment:_______________________________, 20______
__________________________________________________________________
(Officer, Committee Chair, Executive, Dept. Head, Other)
__________________________________________________________________
Finance Department</t>
    </r>
  </si>
  <si>
    <t>MAKE CHECK PAYABLE TO:</t>
  </si>
  <si>
    <t>(Name of Individual, Firm or Company)</t>
  </si>
  <si>
    <r>
      <t xml:space="preserve">Barcard #  </t>
    </r>
    <r>
      <rPr>
        <sz val="8"/>
        <rFont val="Arial"/>
        <family val="2"/>
      </rPr>
      <t xml:space="preserve"> (if appicable)</t>
    </r>
  </si>
  <si>
    <t xml:space="preserve">Name </t>
  </si>
  <si>
    <t>Street Address</t>
  </si>
  <si>
    <t>City, State and Zip</t>
  </si>
  <si>
    <t>Telephone Number</t>
  </si>
  <si>
    <t>TRAVEL EXPENSES</t>
  </si>
  <si>
    <t>Transportation</t>
  </si>
  <si>
    <t>AMOUNT</t>
  </si>
  <si>
    <t>Airfare</t>
  </si>
  <si>
    <t>Speaker Airfare (TxBarCLE use only)</t>
  </si>
  <si>
    <t>Car Rental &amp; Fuel</t>
  </si>
  <si>
    <t>Charter Bus Service</t>
  </si>
  <si>
    <t>Taxi / Transportation Service</t>
  </si>
  <si>
    <t>Parking &amp; Tolls</t>
  </si>
  <si>
    <t>Auto Mileage</t>
  </si>
  <si>
    <t>@</t>
  </si>
  <si>
    <t>===========&gt;</t>
  </si>
  <si>
    <t>Tips</t>
  </si>
  <si>
    <t>Other Expenses</t>
  </si>
  <si>
    <t>Travel Subtotal</t>
  </si>
  <si>
    <t>Lodging and Meals</t>
  </si>
  <si>
    <t>Date</t>
  </si>
  <si>
    <t>Hotel</t>
  </si>
  <si>
    <t>Meals</t>
  </si>
  <si>
    <t>Lodging &amp; Meals Subtotal</t>
  </si>
  <si>
    <t>Description</t>
  </si>
  <si>
    <t>*****  For State Bar Use Only *****</t>
  </si>
  <si>
    <t>&lt;======&gt;</t>
  </si>
  <si>
    <t xml:space="preserve">FUND-DEPT-ACCT </t>
  </si>
  <si>
    <t>LOCATION</t>
  </si>
  <si>
    <t>AA</t>
  </si>
  <si>
    <t>TOTAL</t>
  </si>
  <si>
    <t xml:space="preserve">Total Reimbursment Requested </t>
  </si>
  <si>
    <t>-</t>
  </si>
  <si>
    <r>
      <rPr>
        <b/>
        <i/>
        <sz val="8"/>
        <rFont val="Arial"/>
        <family val="2"/>
      </rPr>
      <t xml:space="preserve">      </t>
    </r>
    <r>
      <rPr>
        <b/>
        <i/>
        <sz val="10"/>
        <rFont val="Arial"/>
        <family val="2"/>
      </rPr>
      <t xml:space="preserve">
         CERTIFICATION OF CLAIMANT
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The above described expenses were incurred by me for the purpose stated. I have attached receipts for applicable expenditures (airlines, hotels, etc.), except in cases where receipt is unavailable. I certify that this request is true, correct, and unpaid.
</t>
    </r>
    <r>
      <rPr>
        <b/>
        <sz val="10"/>
        <rFont val="Arial"/>
        <family val="2"/>
      </rPr>
      <t xml:space="preserve">
_____________________________________
</t>
    </r>
    <r>
      <rPr>
        <b/>
        <sz val="9"/>
        <rFont val="Arial"/>
        <family val="2"/>
      </rPr>
      <t>Signature of Claimant                              Date
THANK YOU FOR YOUR SERVICE TO THE STATE BAR OF TEXAS.</t>
    </r>
  </si>
  <si>
    <t>Enter Fund Code</t>
  </si>
  <si>
    <t>Enter Location</t>
  </si>
  <si>
    <t>Enter Dept Code</t>
  </si>
  <si>
    <t xml:space="preserve">Enter AA </t>
  </si>
  <si>
    <t>Mail Reimbursement To:</t>
  </si>
  <si>
    <t>For travel related to:</t>
  </si>
  <si>
    <t>Staff Liaison:</t>
  </si>
  <si>
    <t>Board of Directors</t>
  </si>
  <si>
    <t>State Bar of Texas
Officers &amp; Directors Department
P.O. Box 12487
Austin, Texas 78711-2487
Attn: Reimbursement Request</t>
  </si>
  <si>
    <t>Reimbursements for approved Board of Directors related business, meetings and functions.</t>
  </si>
  <si>
    <t>Committees</t>
  </si>
  <si>
    <t xml:space="preserve">State Bar of Texas
Committees Department
P.O. Box 12487
Austin, Texas 78711-2487
Attn: Reimbursement Request
</t>
  </si>
  <si>
    <t>Reimbursements for approved State Bar committee business, meetings and functions.</t>
  </si>
  <si>
    <t>Sections Department (Council of Chairs Reimbursements)</t>
  </si>
  <si>
    <t>State Bar of Texas
Sections Department
P.O. Box 12487
Austin, Texas 78711-2487
Attn: Reimbursement Request</t>
  </si>
  <si>
    <t>Reimbursements for qualified/approved State Bar Section travel related to Council of Chairs meetings.</t>
  </si>
  <si>
    <t>Reimbursements for qualified/approved State Bar Section, business, meetings and functions.</t>
  </si>
  <si>
    <t>Sections</t>
  </si>
  <si>
    <t>All Section travel reimbursements are approved by the Section Treasurer. Forms and questions should be directed to Section Treasurer. State Bar retains a copy of reimbursement forms with contact information.</t>
  </si>
  <si>
    <t>Reimbursements for qualified/approved State Bar of Texas Section-related travel.</t>
  </si>
  <si>
    <t>Chief Disciplinary Counsel</t>
  </si>
  <si>
    <t>State Bar of Texas
Chief Disciplinary Counsel
P.O. Box 12487
Austin, Texas 78711-2487
Attn: Reimbursement Request</t>
  </si>
  <si>
    <t>Reimbursements for approved Commission for Lawyer Discipline and Chief Discplinary Counsel Office business and meetings held in Austin.</t>
  </si>
  <si>
    <t>Reimbursements for approved Commission for Lawyer Discipline and Chief Discplinary Counsel Office business and meetings.</t>
  </si>
  <si>
    <t>Chief Disciplinary Counsel Regional Offices</t>
  </si>
  <si>
    <t>Dallas Regional Office
Brenda Lopez
Office Manager
(972) 383-2900
invoicescdcdallas@texasbar.com</t>
  </si>
  <si>
    <t>San Antonio Regional Office
Sandra Cuellar
Office Manager
(210) 208-6623
sandra.cuellar@texasbar.com</t>
  </si>
  <si>
    <t>Houston Regional Office
Roxanne Linton
Office Manager
(713) 758-8200
invoicescdchouston@texasbar.com</t>
  </si>
  <si>
    <t>Texas Young Lawyers Association</t>
  </si>
  <si>
    <t>State Bar of Texas
TYLA Department
P.O. Box 12487
Austin, Texas 78711-2487
Attn: Reimbursement Request</t>
  </si>
  <si>
    <t>Reimbursements for approved TYLA business, meetings and functions.</t>
  </si>
  <si>
    <t>Minority Affairs</t>
  </si>
  <si>
    <t xml:space="preserve">Minority Affairs 
State Bar of Texas
P.O. Box 12487
Austin, TX 78711-2487                        </t>
  </si>
  <si>
    <t xml:space="preserve">Reimbursements for Minority Affairs business expenses, meetings, travel, etc.
</t>
  </si>
  <si>
    <t>TexasBarCLE</t>
  </si>
  <si>
    <t>State Bar of Texas
TexasBarCLE Department
P.O. Box 12487
Austin, Texas 78711-2487
Attn: Reimbursement Request</t>
  </si>
  <si>
    <t>Reimbursements related to TexasBarCLE program business, speakers, etc.</t>
  </si>
  <si>
    <t>Texas Bar Books</t>
  </si>
  <si>
    <t>State Bar of Texas
Texas Bar Books
P.O. Box 12487
Austin, Texas 78711-2487
Attn: Reimbursements</t>
  </si>
  <si>
    <t>Reimbursements for approved Texas Bar Books business expenses, meetings, travel, etc.</t>
  </si>
  <si>
    <t>SBOT Employees</t>
  </si>
  <si>
    <t>Reimbursements should be sent to supervisors, managers or directors.</t>
  </si>
  <si>
    <t>Reimbursements for approved State Bar employee business expenses, meetings, travel, etc.</t>
  </si>
  <si>
    <t>Reimbursements for approved State Bar employe business expenses, meetings, travel, etc.</t>
  </si>
  <si>
    <t>Unauthorized Practice of Law Committee</t>
  </si>
  <si>
    <r>
      <t xml:space="preserve"> UPLC, P.O. Box 12487, Austin, TX 78711-2487 </t>
    </r>
    <r>
      <rPr>
        <b/>
        <sz val="10"/>
        <rFont val="Arial"/>
        <family val="2"/>
      </rPr>
      <t>*NOTE:</t>
    </r>
    <r>
      <rPr>
        <sz val="10"/>
        <rFont val="Arial"/>
        <family val="2"/>
      </rPr>
      <t xml:space="preserve"> Reimbursement forms should </t>
    </r>
    <r>
      <rPr>
        <u/>
        <sz val="10"/>
        <rFont val="Arial"/>
        <family val="2"/>
      </rPr>
      <t>first</t>
    </r>
    <r>
      <rPr>
        <sz val="10"/>
        <rFont val="Arial"/>
        <family val="2"/>
      </rPr>
      <t xml:space="preserve"> be approved by the appropriate District Subcommittee Chair. Received forms will be reviewed for approval by the Chairman of the UPLC.</t>
    </r>
  </si>
  <si>
    <t>Reimbursements for UPL Committee business expenses, meetings, travel, etc.</t>
  </si>
  <si>
    <t>Texas Board of Legal Specialization</t>
  </si>
  <si>
    <t xml:space="preserve">Texas Board of Legal Specialization
Attn: Priscilla Leal
505 E. Huntland Dr., Ste. 400, LB 28
Austin, TX 78752
</t>
  </si>
  <si>
    <t xml:space="preserve">Reimbursements for TBLS  business expenses, meetings, travel, etc.
</t>
  </si>
  <si>
    <t xml:space="preserve">Priscilla Leal
Texas Board of Legal Specialization
(512) 453-7266 ext. 106 
priscilla.leal@texasbar.com
(512) 453-7266 ext. 106
</t>
  </si>
  <si>
    <t>Law Related Education Department</t>
  </si>
  <si>
    <t>Law Related Education
P.O. Box 12487
Austin, TX 78711-2487
Attn: Reimbursement Request</t>
  </si>
  <si>
    <t>Reimbursements for Law Related Education business expenses, meetings, travel, etc.</t>
  </si>
  <si>
    <t>Texas Bar College</t>
  </si>
  <si>
    <t xml:space="preserve">Texas Bar College
P.O. Box 12487
Austin, TX 78711-2487
Attn: Katherine Korrodi                           </t>
  </si>
  <si>
    <t xml:space="preserve">Reimbursements for College of the State Bar business expenses, meetings, travel, etc.
</t>
  </si>
  <si>
    <t xml:space="preserve">Katherine Korrodi
Program Coordinator
(512) 427-1799
katherine.korrodi@texasbar.com
</t>
  </si>
  <si>
    <t>State Bar of Texas Accounts Payable Department</t>
  </si>
  <si>
    <t xml:space="preserve">N/A - Reimbursements should be sent to staff liaison                         </t>
  </si>
  <si>
    <t xml:space="preserve">Questions on payment status?
</t>
  </si>
  <si>
    <t>PURPOSE OF TRAVEL:</t>
  </si>
  <si>
    <t>Vendor Meeting</t>
  </si>
  <si>
    <t xml:space="preserve">Date(s) of meeting </t>
  </si>
  <si>
    <t>Dallas, Texas</t>
  </si>
  <si>
    <t>(Name of Individual, Firm , or Company)</t>
  </si>
  <si>
    <t>John Q. Public</t>
  </si>
  <si>
    <t>1414 Colorado Street</t>
  </si>
  <si>
    <t>STE 666</t>
  </si>
  <si>
    <t>Austin, Texas 78701</t>
  </si>
  <si>
    <t>MEETINGS AND TRAVEL EXPENSE</t>
  </si>
  <si>
    <t>Transportation Items and Descriptions</t>
  </si>
  <si>
    <t>Taxi / Limo Service</t>
  </si>
  <si>
    <t>Other</t>
  </si>
  <si>
    <t>(Enter Description Here)</t>
  </si>
  <si>
    <t>Lodging and Meals Items and Descriptions</t>
  </si>
  <si>
    <t>Daily Total</t>
  </si>
  <si>
    <t>Non-Dues</t>
  </si>
  <si>
    <t>Expenses Not Related Travel, Lodging, or Meals</t>
  </si>
  <si>
    <t>MDA</t>
  </si>
  <si>
    <t>01-2222-66666</t>
  </si>
  <si>
    <t xml:space="preserve">Enter MDA </t>
  </si>
  <si>
    <t>Chief Discpl. Cnsl.</t>
  </si>
  <si>
    <t>TX Young Lawyers</t>
  </si>
  <si>
    <t>Purpose of Travel:</t>
  </si>
  <si>
    <t>State Bar of Texas Travel Reimbursement Form (Jan-Dec 2024)</t>
  </si>
  <si>
    <t xml:space="preserve">Rhonda Bridges
Accounts Payable Manager
(512) 427-1428
rhonda.bridges@texasbar.com
</t>
  </si>
  <si>
    <t>Review and approval according to the Authorized Signature Form. See Accounting for questions: Tracy Jarratt, CFO, (512) 427-1481
tracy.jarratt@texasbar.com</t>
  </si>
  <si>
    <t>Ben Walter
Committees Coordinator 
(512) 427-1517 
committees@texasbar.com</t>
  </si>
  <si>
    <t>Jennifer Reames
Executive Assistant
(512) 427-1415 
 jennifer.reames@texasbar.com.</t>
  </si>
  <si>
    <t>Lyndsay Jackson
Sections Department Director
(512) 427-1419
lyndsay.jackson@texasbar.com</t>
  </si>
  <si>
    <t xml:space="preserve">
Sections Accounting Manager
State Bar of Texas
(512) 427-1428
rhonda.bridges@texasbar.com</t>
  </si>
  <si>
    <t>Shelly Hogue
Executive Administrative Assistant
(512) 427-1344
shelly.hogue@texasbar.com</t>
  </si>
  <si>
    <t>Tracy Brown
Director, TYLA
(512) 427-1573
tracy.brown@texasbar.com</t>
  </si>
  <si>
    <t>Caren Cheavens
Director, Minority Affairs
(512) 427-1735
caren.cheavens@texasbar.com</t>
  </si>
  <si>
    <t>Holly Reddehase
Meeting Coordinator
(512) 427-6817
cynthia.day@texasbar.com</t>
  </si>
  <si>
    <t>Marcie Blinn
Travel Coordinator
(512) 427-1796
marcie.blinn@texasbar.com</t>
  </si>
  <si>
    <t>Nina Winters
UPL Legal Assistant
(512) 427-1341
txuplcsupport@texasbar.com</t>
  </si>
  <si>
    <t>Jan Miller
Director, LRE
(512) 427-1821
jan.miller@texasbar.com</t>
  </si>
  <si>
    <t>PROBONO</t>
  </si>
  <si>
    <t>2025 Pro Bono Spring Break</t>
  </si>
  <si>
    <r>
      <t xml:space="preserve">Reimbursement Policies and Procedures available at:  texasbar.com/Reimbursement </t>
    </r>
    <r>
      <rPr>
        <b/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
Please complete the highlighted applicable areas and submit the form within the deadlines set forth in your PBSB Program forms.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</si>
</sst>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"/>
    <numFmt numFmtId="165" formatCode="0000"/>
    <numFmt numFmtId="166" formatCode="_(&quot;$&quot;* #,##0.000_);_(&quot;$&quot;* \(#,##0.000\);_(&quot;$&quot;* &quot;-&quot;??_);_(@_)"/>
    <numFmt numFmtId="167" formatCode="#############"/>
    <numFmt numFmtId="168" formatCode="00000000"/>
  </numFmts>
  <fonts count="27" x14ac:knownFonts="1">
    <font>
      <sz val="10"/>
      <name val="Arial"/>
    </font>
    <font>
      <sz val="10"/>
      <name val="Arial"/>
      <family val="2"/>
    </font>
    <font>
      <b/>
      <sz val="14"/>
      <color indexed="63"/>
      <name val="Helvetic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63"/>
      <name val="Helvetica"/>
      <family val="2"/>
    </font>
    <font>
      <sz val="8"/>
      <color indexed="63"/>
      <name val="Helvetica"/>
      <family val="2"/>
    </font>
    <font>
      <sz val="7"/>
      <color indexed="8"/>
      <name val="Helvetica"/>
      <family val="2"/>
    </font>
    <font>
      <b/>
      <sz val="12"/>
      <color indexed="63"/>
      <name val="Helvetica"/>
      <family val="2"/>
    </font>
    <font>
      <b/>
      <sz val="10"/>
      <color indexed="63"/>
      <name val="Helvetica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Helvetica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8"/>
      <color indexed="12"/>
      <name val="Arial"/>
      <family val="2"/>
    </font>
    <font>
      <b/>
      <sz val="7"/>
      <color indexed="12"/>
      <name val="Arial"/>
      <family val="2"/>
    </font>
    <font>
      <sz val="8"/>
      <color rgb="FF333333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5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44" fontId="0" fillId="0" borderId="0" xfId="1" applyFont="1" applyFill="1" applyBorder="1" applyAlignment="1"/>
    <xf numFmtId="44" fontId="12" fillId="2" borderId="3" xfId="1" applyFont="1" applyFill="1" applyBorder="1" applyAlignment="1"/>
    <xf numFmtId="0" fontId="3" fillId="0" borderId="4" xfId="0" applyFont="1" applyBorder="1" applyAlignment="1">
      <alignment horizontal="center"/>
    </xf>
    <xf numFmtId="44" fontId="12" fillId="2" borderId="5" xfId="1" applyFont="1" applyFill="1" applyBorder="1" applyAlignment="1"/>
    <xf numFmtId="0" fontId="11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44" fontId="12" fillId="2" borderId="9" xfId="1" applyFont="1" applyFill="1" applyBorder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0" xfId="0" quotePrefix="1" applyFont="1"/>
    <xf numFmtId="0" fontId="0" fillId="0" borderId="10" xfId="0" applyBorder="1"/>
    <xf numFmtId="0" fontId="0" fillId="0" borderId="11" xfId="0" applyBorder="1"/>
    <xf numFmtId="1" fontId="3" fillId="0" borderId="12" xfId="0" quotePrefix="1" applyNumberFormat="1" applyFont="1" applyBorder="1" applyAlignment="1">
      <alignment horizontal="center"/>
    </xf>
    <xf numFmtId="1" fontId="3" fillId="0" borderId="0" xfId="0" quotePrefix="1" applyNumberFormat="1" applyFont="1" applyAlignment="1">
      <alignment horizontal="center"/>
    </xf>
    <xf numFmtId="44" fontId="0" fillId="0" borderId="4" xfId="0" applyNumberFormat="1" applyBorder="1"/>
    <xf numFmtId="44" fontId="12" fillId="0" borderId="13" xfId="1" applyFont="1" applyFill="1" applyBorder="1" applyAlignment="1"/>
    <xf numFmtId="44" fontId="0" fillId="0" borderId="10" xfId="0" applyNumberFormat="1" applyBorder="1"/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44" fontId="3" fillId="0" borderId="0" xfId="1" quotePrefix="1" applyFont="1" applyFill="1" applyBorder="1" applyAlignment="1"/>
    <xf numFmtId="0" fontId="3" fillId="0" borderId="12" xfId="0" applyFont="1" applyBorder="1" applyAlignment="1">
      <alignment horizontal="center"/>
    </xf>
    <xf numFmtId="44" fontId="15" fillId="3" borderId="10" xfId="1" applyFont="1" applyFill="1" applyBorder="1" applyProtection="1">
      <protection locked="0"/>
    </xf>
    <xf numFmtId="37" fontId="15" fillId="3" borderId="10" xfId="1" applyNumberFormat="1" applyFont="1" applyFill="1" applyBorder="1" applyProtection="1">
      <protection locked="0"/>
    </xf>
    <xf numFmtId="44" fontId="15" fillId="3" borderId="17" xfId="1" applyFont="1" applyFill="1" applyBorder="1" applyProtection="1">
      <protection locked="0"/>
    </xf>
    <xf numFmtId="14" fontId="16" fillId="3" borderId="18" xfId="0" applyNumberFormat="1" applyFont="1" applyFill="1" applyBorder="1" applyProtection="1">
      <protection locked="0"/>
    </xf>
    <xf numFmtId="14" fontId="16" fillId="3" borderId="19" xfId="0" applyNumberFormat="1" applyFont="1" applyFill="1" applyBorder="1" applyProtection="1">
      <protection locked="0"/>
    </xf>
    <xf numFmtId="44" fontId="15" fillId="3" borderId="20" xfId="1" applyFont="1" applyFill="1" applyBorder="1" applyProtection="1">
      <protection locked="0"/>
    </xf>
    <xf numFmtId="44" fontId="15" fillId="3" borderId="21" xfId="0" applyNumberFormat="1" applyFont="1" applyFill="1" applyBorder="1" applyProtection="1">
      <protection locked="0"/>
    </xf>
    <xf numFmtId="44" fontId="15" fillId="3" borderId="10" xfId="0" applyNumberFormat="1" applyFont="1" applyFill="1" applyBorder="1" applyProtection="1">
      <protection locked="0"/>
    </xf>
    <xf numFmtId="44" fontId="15" fillId="3" borderId="20" xfId="0" applyNumberFormat="1" applyFont="1" applyFill="1" applyBorder="1" applyProtection="1">
      <protection locked="0"/>
    </xf>
    <xf numFmtId="0" fontId="15" fillId="3" borderId="18" xfId="0" applyFont="1" applyFill="1" applyBorder="1" applyAlignment="1" applyProtection="1">
      <alignment horizontal="right"/>
      <protection locked="0"/>
    </xf>
    <xf numFmtId="0" fontId="15" fillId="3" borderId="22" xfId="0" applyFont="1" applyFill="1" applyBorder="1" applyAlignment="1" applyProtection="1">
      <alignment horizontal="right"/>
      <protection locked="0"/>
    </xf>
    <xf numFmtId="14" fontId="15" fillId="3" borderId="16" xfId="0" applyNumberFormat="1" applyFont="1" applyFill="1" applyBorder="1" applyAlignment="1" applyProtection="1">
      <alignment horizontal="left"/>
      <protection locked="0"/>
    </xf>
    <xf numFmtId="166" fontId="0" fillId="0" borderId="17" xfId="1" applyNumberFormat="1" applyFont="1" applyFill="1" applyBorder="1" applyAlignment="1">
      <alignment horizontal="center"/>
    </xf>
    <xf numFmtId="44" fontId="0" fillId="0" borderId="24" xfId="0" applyNumberFormat="1" applyBorder="1"/>
    <xf numFmtId="1" fontId="3" fillId="0" borderId="25" xfId="0" quotePrefix="1" applyNumberFormat="1" applyFont="1" applyBorder="1" applyAlignment="1">
      <alignment horizontal="center"/>
    </xf>
    <xf numFmtId="1" fontId="3" fillId="0" borderId="26" xfId="0" quotePrefix="1" applyNumberFormat="1" applyFont="1" applyBorder="1" applyAlignment="1">
      <alignment horizontal="center"/>
    </xf>
    <xf numFmtId="0" fontId="0" fillId="0" borderId="27" xfId="0" applyBorder="1" applyAlignment="1">
      <alignment horizontal="right"/>
    </xf>
    <xf numFmtId="167" fontId="15" fillId="3" borderId="10" xfId="1" applyNumberFormat="1" applyFont="1" applyFill="1" applyBorder="1" applyAlignment="1" applyProtection="1">
      <alignment horizontal="center"/>
      <protection locked="0"/>
    </xf>
    <xf numFmtId="167" fontId="15" fillId="3" borderId="24" xfId="1" applyNumberFormat="1" applyFont="1" applyFill="1" applyBorder="1" applyAlignment="1" applyProtection="1">
      <alignment horizontal="center"/>
      <protection locked="0"/>
    </xf>
    <xf numFmtId="167" fontId="15" fillId="3" borderId="21" xfId="1" applyNumberFormat="1" applyFont="1" applyFill="1" applyBorder="1" applyAlignment="1" applyProtection="1">
      <alignment horizontal="center"/>
      <protection locked="0"/>
    </xf>
    <xf numFmtId="167" fontId="15" fillId="3" borderId="20" xfId="1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164" fontId="15" fillId="4" borderId="10" xfId="0" applyNumberFormat="1" applyFont="1" applyFill="1" applyBorder="1" applyProtection="1">
      <protection locked="0"/>
    </xf>
    <xf numFmtId="165" fontId="15" fillId="4" borderId="10" xfId="0" applyNumberFormat="1" applyFont="1" applyFill="1" applyBorder="1" applyProtection="1">
      <protection locked="0"/>
    </xf>
    <xf numFmtId="0" fontId="10" fillId="0" borderId="1" xfId="0" applyFont="1" applyBorder="1"/>
    <xf numFmtId="0" fontId="11" fillId="0" borderId="10" xfId="0" applyFont="1" applyBorder="1" applyAlignment="1">
      <alignment horizontal="center"/>
    </xf>
    <xf numFmtId="44" fontId="12" fillId="2" borderId="10" xfId="1" applyFont="1" applyFill="1" applyBorder="1" applyAlignment="1"/>
    <xf numFmtId="0" fontId="3" fillId="0" borderId="6" xfId="0" applyFont="1" applyBorder="1"/>
    <xf numFmtId="0" fontId="3" fillId="0" borderId="23" xfId="0" applyFont="1" applyBorder="1"/>
    <xf numFmtId="44" fontId="3" fillId="2" borderId="10" xfId="0" applyNumberFormat="1" applyFont="1" applyFill="1" applyBorder="1"/>
    <xf numFmtId="1" fontId="3" fillId="0" borderId="28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14" fontId="16" fillId="3" borderId="18" xfId="0" applyNumberFormat="1" applyFont="1" applyFill="1" applyBorder="1" applyAlignment="1" applyProtection="1">
      <alignment wrapText="1"/>
      <protection locked="0"/>
    </xf>
    <xf numFmtId="14" fontId="16" fillId="3" borderId="19" xfId="0" applyNumberFormat="1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4" fontId="12" fillId="0" borderId="5" xfId="1" applyFont="1" applyFill="1" applyBorder="1" applyAlignment="1"/>
    <xf numFmtId="44" fontId="3" fillId="0" borderId="10" xfId="0" applyNumberFormat="1" applyFont="1" applyBorder="1"/>
    <xf numFmtId="44" fontId="12" fillId="0" borderId="10" xfId="1" applyFont="1" applyFill="1" applyBorder="1" applyAlignment="1"/>
    <xf numFmtId="44" fontId="12" fillId="0" borderId="9" xfId="1" applyFont="1" applyFill="1" applyBorder="1" applyAlignment="1"/>
    <xf numFmtId="44" fontId="12" fillId="0" borderId="3" xfId="1" applyFont="1" applyFill="1" applyBorder="1" applyAlignment="1"/>
    <xf numFmtId="0" fontId="0" fillId="0" borderId="1" xfId="0" applyBorder="1" applyAlignment="1">
      <alignment horizontal="right" wrapText="1"/>
    </xf>
    <xf numFmtId="44" fontId="15" fillId="0" borderId="21" xfId="0" applyNumberFormat="1" applyFont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22" xfId="0" applyFont="1" applyBorder="1" applyAlignment="1">
      <alignment wrapText="1"/>
    </xf>
    <xf numFmtId="165" fontId="15" fillId="4" borderId="20" xfId="0" applyNumberFormat="1" applyFont="1" applyFill="1" applyBorder="1" applyProtection="1">
      <protection locked="0"/>
    </xf>
    <xf numFmtId="0" fontId="0" fillId="0" borderId="20" xfId="0" applyBorder="1"/>
    <xf numFmtId="0" fontId="3" fillId="0" borderId="20" xfId="0" applyFont="1" applyBorder="1"/>
    <xf numFmtId="0" fontId="3" fillId="0" borderId="30" xfId="0" applyFont="1" applyBorder="1" applyAlignment="1">
      <alignment horizontal="center"/>
    </xf>
    <xf numFmtId="44" fontId="15" fillId="0" borderId="10" xfId="0" applyNumberFormat="1" applyFont="1" applyBorder="1" applyProtection="1">
      <protection locked="0"/>
    </xf>
    <xf numFmtId="0" fontId="15" fillId="3" borderId="10" xfId="0" applyFont="1" applyFill="1" applyBorder="1" applyAlignment="1" applyProtection="1">
      <alignment horizontal="right" wrapText="1"/>
      <protection locked="0"/>
    </xf>
    <xf numFmtId="14" fontId="1" fillId="6" borderId="16" xfId="0" applyNumberFormat="1" applyFont="1" applyFill="1" applyBorder="1" applyAlignment="1">
      <alignment horizontal="center"/>
    </xf>
    <xf numFmtId="14" fontId="1" fillId="0" borderId="0" xfId="0" applyNumberFormat="1" applyFont="1"/>
    <xf numFmtId="166" fontId="1" fillId="0" borderId="17" xfId="1" applyNumberFormat="1" applyFont="1" applyFill="1" applyBorder="1" applyAlignment="1">
      <alignment horizontal="center"/>
    </xf>
    <xf numFmtId="166" fontId="1" fillId="0" borderId="12" xfId="1" applyNumberFormat="1" applyFont="1" applyFill="1" applyBorder="1" applyAlignment="1">
      <alignment horizontal="center"/>
    </xf>
    <xf numFmtId="44" fontId="1" fillId="0" borderId="10" xfId="0" applyNumberFormat="1" applyFont="1" applyBorder="1"/>
    <xf numFmtId="44" fontId="1" fillId="0" borderId="20" xfId="0" applyNumberFormat="1" applyFont="1" applyBorder="1"/>
    <xf numFmtId="14" fontId="1" fillId="0" borderId="16" xfId="0" applyNumberFormat="1" applyFont="1" applyBorder="1" applyAlignment="1">
      <alignment horizontal="center"/>
    </xf>
    <xf numFmtId="0" fontId="15" fillId="3" borderId="29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0" fillId="0" borderId="2" xfId="0" applyBorder="1"/>
    <xf numFmtId="0" fontId="0" fillId="0" borderId="31" xfId="0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4" fontId="3" fillId="0" borderId="23" xfId="0" applyNumberFormat="1" applyFont="1" applyBorder="1"/>
    <xf numFmtId="0" fontId="1" fillId="0" borderId="35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5" xfId="0" applyFont="1" applyBorder="1" applyAlignment="1">
      <alignment vertical="top" wrapText="1"/>
    </xf>
    <xf numFmtId="0" fontId="0" fillId="0" borderId="3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31" xfId="0" applyBorder="1" applyAlignment="1">
      <alignment vertical="top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" fillId="0" borderId="35" xfId="0" applyFont="1" applyBorder="1" applyAlignment="1">
      <alignment wrapText="1"/>
    </xf>
    <xf numFmtId="0" fontId="0" fillId="0" borderId="33" xfId="0" applyBorder="1"/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31" xfId="0" applyBorder="1"/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44" fontId="0" fillId="5" borderId="17" xfId="0" applyNumberFormat="1" applyFill="1" applyBorder="1" applyAlignment="1">
      <alignment horizontal="center"/>
    </xf>
    <xf numFmtId="44" fontId="0" fillId="5" borderId="41" xfId="0" applyNumberFormat="1" applyFill="1" applyBorder="1" applyAlignment="1">
      <alignment horizontal="center"/>
    </xf>
    <xf numFmtId="44" fontId="0" fillId="5" borderId="21" xfId="0" applyNumberForma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0" fillId="0" borderId="35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168" fontId="18" fillId="3" borderId="16" xfId="0" applyNumberFormat="1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14" fontId="18" fillId="3" borderId="25" xfId="0" applyNumberFormat="1" applyFont="1" applyFill="1" applyBorder="1" applyAlignment="1" applyProtection="1">
      <alignment horizontal="left"/>
      <protection locked="0"/>
    </xf>
    <xf numFmtId="44" fontId="24" fillId="3" borderId="32" xfId="1" applyFont="1" applyFill="1" applyBorder="1" applyAlignment="1" applyProtection="1">
      <alignment horizontal="left" wrapText="1"/>
      <protection locked="0"/>
    </xf>
    <xf numFmtId="44" fontId="24" fillId="3" borderId="23" xfId="1" applyFont="1" applyFill="1" applyBorder="1" applyAlignment="1" applyProtection="1">
      <alignment horizontal="left" wrapText="1"/>
      <protection locked="0"/>
    </xf>
    <xf numFmtId="44" fontId="24" fillId="3" borderId="26" xfId="1" applyFont="1" applyFill="1" applyBorder="1" applyAlignment="1" applyProtection="1">
      <alignment horizontal="left" wrapText="1"/>
      <protection locked="0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Alignment="1">
      <alignment horizontal="left"/>
    </xf>
    <xf numFmtId="14" fontId="18" fillId="3" borderId="16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5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6" fillId="0" borderId="3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18" fillId="3" borderId="23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44" fontId="15" fillId="3" borderId="32" xfId="1" applyFont="1" applyFill="1" applyBorder="1" applyAlignment="1" applyProtection="1">
      <alignment horizontal="center"/>
      <protection locked="0"/>
    </xf>
    <xf numFmtId="44" fontId="15" fillId="3" borderId="26" xfId="1" applyFont="1" applyFill="1" applyBorder="1" applyAlignment="1" applyProtection="1">
      <alignment horizontal="center"/>
      <protection locked="0"/>
    </xf>
    <xf numFmtId="0" fontId="25" fillId="3" borderId="44" xfId="0" applyFont="1" applyFill="1" applyBorder="1" applyAlignment="1" applyProtection="1">
      <alignment horizontal="left" wrapText="1"/>
      <protection locked="0"/>
    </xf>
    <xf numFmtId="0" fontId="25" fillId="3" borderId="8" xfId="0" applyFont="1" applyFill="1" applyBorder="1" applyAlignment="1" applyProtection="1">
      <alignment horizontal="left" wrapText="1"/>
      <protection locked="0"/>
    </xf>
    <xf numFmtId="0" fontId="25" fillId="3" borderId="45" xfId="0" applyFont="1" applyFill="1" applyBorder="1" applyAlignment="1" applyProtection="1">
      <alignment horizontal="left" wrapText="1"/>
      <protection locked="0"/>
    </xf>
    <xf numFmtId="0" fontId="3" fillId="0" borderId="4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4" fontId="3" fillId="0" borderId="32" xfId="0" applyNumberFormat="1" applyFont="1" applyBorder="1" applyAlignment="1">
      <alignment horizontal="center"/>
    </xf>
    <xf numFmtId="44" fontId="3" fillId="0" borderId="26" xfId="0" applyNumberFormat="1" applyFon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7" fillId="3" borderId="44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45" xfId="0" applyFont="1" applyFill="1" applyBorder="1" applyAlignment="1" applyProtection="1">
      <alignment horizontal="left"/>
      <protection locked="0"/>
    </xf>
    <xf numFmtId="0" fontId="4" fillId="0" borderId="4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44" fontId="12" fillId="0" borderId="48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3" fillId="0" borderId="0" xfId="0" applyFont="1" applyAlignment="1">
      <alignment horizontal="right"/>
    </xf>
    <xf numFmtId="44" fontId="12" fillId="2" borderId="48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44" fontId="3" fillId="2" borderId="32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9" fillId="3" borderId="32" xfId="0" applyFont="1" applyFill="1" applyBorder="1" applyAlignment="1" applyProtection="1">
      <alignment horizontal="left"/>
      <protection locked="0"/>
    </xf>
    <xf numFmtId="0" fontId="19" fillId="3" borderId="23" xfId="0" applyFont="1" applyFill="1" applyBorder="1" applyAlignment="1" applyProtection="1">
      <alignment horizontal="left"/>
      <protection locked="0"/>
    </xf>
    <xf numFmtId="0" fontId="19" fillId="3" borderId="26" xfId="0" applyFont="1" applyFill="1" applyBorder="1" applyAlignment="1" applyProtection="1">
      <alignment horizontal="left"/>
      <protection locked="0"/>
    </xf>
    <xf numFmtId="0" fontId="8" fillId="0" borderId="39" xfId="0" applyFont="1" applyBorder="1" applyAlignment="1">
      <alignment horizontal="left"/>
    </xf>
    <xf numFmtId="0" fontId="18" fillId="3" borderId="32" xfId="0" applyFont="1" applyFill="1" applyBorder="1" applyAlignment="1" applyProtection="1">
      <alignment horizontal="left"/>
      <protection locked="0"/>
    </xf>
    <xf numFmtId="0" fontId="18" fillId="3" borderId="26" xfId="0" applyFont="1" applyFill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8" fillId="3" borderId="6" xfId="0" applyFont="1" applyFill="1" applyBorder="1" applyAlignment="1" applyProtection="1">
      <alignment horizontal="center"/>
      <protection locked="0"/>
    </xf>
    <xf numFmtId="0" fontId="18" fillId="3" borderId="23" xfId="0" applyFont="1" applyFill="1" applyBorder="1" applyAlignment="1" applyProtection="1">
      <alignment horizontal="center"/>
      <protection locked="0"/>
    </xf>
    <xf numFmtId="0" fontId="18" fillId="3" borderId="53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26</xdr:row>
      <xdr:rowOff>28575</xdr:rowOff>
    </xdr:from>
    <xdr:to>
      <xdr:col>8</xdr:col>
      <xdr:colOff>333374</xdr:colOff>
      <xdr:row>27</xdr:row>
      <xdr:rowOff>133350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764280" y="4547235"/>
          <a:ext cx="2253614" cy="272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</a:rPr>
            <a:t>($0.655 for travel July-Dec 2023)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142875</xdr:rowOff>
    </xdr:from>
    <xdr:to>
      <xdr:col>9</xdr:col>
      <xdr:colOff>1447800</xdr:colOff>
      <xdr:row>9</xdr:row>
      <xdr:rowOff>38100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476250"/>
          <a:ext cx="2857500" cy="113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1" strike="noStrike">
              <a:solidFill>
                <a:srgbClr val="000000"/>
              </a:solidFill>
              <a:latin typeface="Arial"/>
              <a:cs typeface="Arial"/>
            </a:rPr>
            <a:t>Reimbursement Requests must be forwarded to the appropriate authorizing department for processing.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PLEASE SEE BELOW FOR A LIST OF APPLICABLE  DEPARTMENTS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95250</xdr:colOff>
      <xdr:row>10</xdr:row>
      <xdr:rowOff>0</xdr:rowOff>
    </xdr:from>
    <xdr:to>
      <xdr:col>9</xdr:col>
      <xdr:colOff>2114550</xdr:colOff>
      <xdr:row>20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609975" y="1743075"/>
          <a:ext cx="3857625" cy="1657350"/>
        </a:xfrm>
        <a:prstGeom prst="rect">
          <a:avLst/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STATE BAR APPROVAL</a:t>
          </a: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Date Approved for Payment:_______________________________, 20______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__________________________________________________________________</a:t>
          </a: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(Officer, Committee Chair, Executive, Dept. Head, Other)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__________________________________________________________________</a:t>
          </a: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Finance Department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133350</xdr:colOff>
      <xdr:row>49</xdr:row>
      <xdr:rowOff>123825</xdr:rowOff>
    </xdr:from>
    <xdr:to>
      <xdr:col>9</xdr:col>
      <xdr:colOff>2066925</xdr:colOff>
      <xdr:row>62</xdr:row>
      <xdr:rowOff>57150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67250" y="8896350"/>
          <a:ext cx="2752725" cy="2228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The above described expenses were incurred by me for the purpose stated. I have attached receipts for applicable expenditures (airlines, hotels, etc.), except in cases where receipt has been lost. I certify that this request is true, correct, and unpaid.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_______________________________   _______________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Signature of Claimant                                    Date</a:t>
          </a:r>
        </a:p>
      </xdr:txBody>
    </xdr:sp>
    <xdr:clientData/>
  </xdr:twoCellAnchor>
  <xdr:twoCellAnchor>
    <xdr:from>
      <xdr:col>7</xdr:col>
      <xdr:colOff>314325</xdr:colOff>
      <xdr:row>47</xdr:row>
      <xdr:rowOff>123825</xdr:rowOff>
    </xdr:from>
    <xdr:to>
      <xdr:col>9</xdr:col>
      <xdr:colOff>1943100</xdr:colOff>
      <xdr:row>48</xdr:row>
      <xdr:rowOff>142875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48225" y="8458200"/>
          <a:ext cx="2447925" cy="2381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1" strike="noStrike">
              <a:solidFill>
                <a:srgbClr val="000000"/>
              </a:solidFill>
              <a:latin typeface="Arial"/>
              <a:cs typeface="Arial"/>
            </a:rPr>
            <a:t>CERTIFICATION OF CLAIMANT</a:t>
          </a:r>
        </a:p>
      </xdr:txBody>
    </xdr:sp>
    <xdr:clientData/>
  </xdr:twoCellAnchor>
  <xdr:twoCellAnchor>
    <xdr:from>
      <xdr:col>1</xdr:col>
      <xdr:colOff>9525</xdr:colOff>
      <xdr:row>66</xdr:row>
      <xdr:rowOff>0</xdr:rowOff>
    </xdr:from>
    <xdr:to>
      <xdr:col>4</xdr:col>
      <xdr:colOff>104775</xdr:colOff>
      <xdr:row>71</xdr:row>
      <xdr:rowOff>19050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276350" y="11715750"/>
          <a:ext cx="2190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Officers &amp; Directors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95250</xdr:colOff>
      <xdr:row>83</xdr:row>
      <xdr:rowOff>28575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66825" y="13658850"/>
          <a:ext cx="2190750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Sections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4</xdr:col>
      <xdr:colOff>95250</xdr:colOff>
      <xdr:row>77</xdr:row>
      <xdr:rowOff>28575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66825" y="12687300"/>
          <a:ext cx="2190750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Committees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4</xdr:col>
      <xdr:colOff>95250</xdr:colOff>
      <xdr:row>90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66825" y="14630400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Chief Disciplinary Counsel</a:t>
          </a:r>
        </a:p>
        <a:p>
          <a:pPr algn="l" rtl="1">
            <a:defRPr sz="1000"/>
          </a:pPr>
          <a:r>
            <a:rPr lang="en-US" sz="1100" b="0" i="0">
              <a:latin typeface="+mn-lt"/>
              <a:ea typeface="+mn-ea"/>
              <a:cs typeface="+mn-cs"/>
            </a:rPr>
            <a:t>P.O. Box 12487</a:t>
          </a:r>
          <a:endParaRPr lang="en-US" sz="1000"/>
        </a:p>
        <a:p>
          <a:pPr algn="l" rtl="1"/>
          <a:r>
            <a:rPr lang="en-US" sz="1100" b="0" i="0">
              <a:latin typeface="+mn-lt"/>
              <a:ea typeface="+mn-ea"/>
              <a:cs typeface="+mn-cs"/>
            </a:rPr>
            <a:t>Austin, Texas 78711-2487</a:t>
          </a:r>
          <a:endParaRPr lang="en-US" sz="1000"/>
        </a:p>
        <a:p>
          <a:pPr algn="l"/>
          <a:r>
            <a:rPr lang="en-US" sz="1100" b="0" i="0">
              <a:latin typeface="+mn-lt"/>
              <a:ea typeface="+mn-ea"/>
              <a:cs typeface="+mn-cs"/>
            </a:rPr>
            <a:t>Attn: Reimbursement Request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47625</xdr:colOff>
      <xdr:row>112</xdr:row>
      <xdr:rowOff>47625</xdr:rowOff>
    </xdr:from>
    <xdr:to>
      <xdr:col>7</xdr:col>
      <xdr:colOff>114300</xdr:colOff>
      <xdr:row>119</xdr:row>
      <xdr:rowOff>114300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457450" y="19211925"/>
          <a:ext cx="2190750" cy="1200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WHERE TO SEND YOUR 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REIMBURSEMENT REQUEST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4</xdr:col>
      <xdr:colOff>95250</xdr:colOff>
      <xdr:row>97</xdr:row>
      <xdr:rowOff>0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66825" y="15763875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TYLA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98</xdr:row>
      <xdr:rowOff>0</xdr:rowOff>
    </xdr:from>
    <xdr:to>
      <xdr:col>4</xdr:col>
      <xdr:colOff>95250</xdr:colOff>
      <xdr:row>104</xdr:row>
      <xdr:rowOff>0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266825" y="16897350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TexasBarCLE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5</xdr:col>
      <xdr:colOff>533400</xdr:colOff>
      <xdr:row>66</xdr:row>
      <xdr:rowOff>76200</xdr:rowOff>
    </xdr:from>
    <xdr:to>
      <xdr:col>9</xdr:col>
      <xdr:colOff>1371600</xdr:colOff>
      <xdr:row>71</xdr:row>
      <xdr:rowOff>0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048125" y="117919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Board of Directors related  business, meetings and functions</a:t>
          </a:r>
        </a:p>
      </xdr:txBody>
    </xdr:sp>
    <xdr:clientData/>
  </xdr:twoCellAnchor>
  <xdr:twoCellAnchor>
    <xdr:from>
      <xdr:col>5</xdr:col>
      <xdr:colOff>552450</xdr:colOff>
      <xdr:row>72</xdr:row>
      <xdr:rowOff>85725</xdr:rowOff>
    </xdr:from>
    <xdr:to>
      <xdr:col>9</xdr:col>
      <xdr:colOff>1390650</xdr:colOff>
      <xdr:row>77</xdr:row>
      <xdr:rowOff>9525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067175" y="1277302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State Bar committee business, meetings and functions.</a:t>
          </a:r>
        </a:p>
      </xdr:txBody>
    </xdr:sp>
    <xdr:clientData/>
  </xdr:twoCellAnchor>
  <xdr:twoCellAnchor>
    <xdr:from>
      <xdr:col>5</xdr:col>
      <xdr:colOff>561975</xdr:colOff>
      <xdr:row>78</xdr:row>
      <xdr:rowOff>85725</xdr:rowOff>
    </xdr:from>
    <xdr:to>
      <xdr:col>9</xdr:col>
      <xdr:colOff>1400175</xdr:colOff>
      <xdr:row>83</xdr:row>
      <xdr:rowOff>9525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374457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qualified/approved State Bar Section, business, meetings and functions.</a:t>
          </a:r>
        </a:p>
      </xdr:txBody>
    </xdr:sp>
    <xdr:clientData/>
  </xdr:twoCellAnchor>
  <xdr:twoCellAnchor>
    <xdr:from>
      <xdr:col>5</xdr:col>
      <xdr:colOff>581025</xdr:colOff>
      <xdr:row>84</xdr:row>
      <xdr:rowOff>95250</xdr:rowOff>
    </xdr:from>
    <xdr:to>
      <xdr:col>9</xdr:col>
      <xdr:colOff>1419225</xdr:colOff>
      <xdr:row>89</xdr:row>
      <xdr:rowOff>19050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147256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Commission for Lawyer Discipline and Chief Discplinary Counsel Office business and meetings.</a:t>
          </a:r>
        </a:p>
      </xdr:txBody>
    </xdr:sp>
    <xdr:clientData/>
  </xdr:twoCellAnchor>
  <xdr:twoCellAnchor>
    <xdr:from>
      <xdr:col>5</xdr:col>
      <xdr:colOff>590550</xdr:colOff>
      <xdr:row>91</xdr:row>
      <xdr:rowOff>104775</xdr:rowOff>
    </xdr:from>
    <xdr:to>
      <xdr:col>9</xdr:col>
      <xdr:colOff>1428750</xdr:colOff>
      <xdr:row>96</xdr:row>
      <xdr:rowOff>28575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158686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TYLA business, meetings and functions.</a:t>
          </a:r>
        </a:p>
      </xdr:txBody>
    </xdr:sp>
    <xdr:clientData/>
  </xdr:twoCellAnchor>
  <xdr:twoCellAnchor>
    <xdr:from>
      <xdr:col>5</xdr:col>
      <xdr:colOff>590550</xdr:colOff>
      <xdr:row>98</xdr:row>
      <xdr:rowOff>152400</xdr:rowOff>
    </xdr:from>
    <xdr:to>
      <xdr:col>9</xdr:col>
      <xdr:colOff>1428750</xdr:colOff>
      <xdr:row>103</xdr:row>
      <xdr:rowOff>76200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170497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related to TexasBarCLE program business, speakers, etc.</a:t>
          </a:r>
        </a:p>
      </xdr:txBody>
    </xdr:sp>
    <xdr:clientData/>
  </xdr:twoCellAnchor>
  <xdr:twoCellAnchor>
    <xdr:from>
      <xdr:col>1</xdr:col>
      <xdr:colOff>0</xdr:colOff>
      <xdr:row>105</xdr:row>
      <xdr:rowOff>0</xdr:rowOff>
    </xdr:from>
    <xdr:to>
      <xdr:col>4</xdr:col>
      <xdr:colOff>95250</xdr:colOff>
      <xdr:row>111</xdr:row>
      <xdr:rowOff>0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66825" y="18030825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Accounting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5</xdr:col>
      <xdr:colOff>590550</xdr:colOff>
      <xdr:row>105</xdr:row>
      <xdr:rowOff>152400</xdr:rowOff>
    </xdr:from>
    <xdr:to>
      <xdr:col>9</xdr:col>
      <xdr:colOff>1428750</xdr:colOff>
      <xdr:row>110</xdr:row>
      <xdr:rowOff>76200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1818322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State Bar employe business expenses, meetings, travel, etc.</a:t>
          </a:r>
        </a:p>
      </xdr:txBody>
    </xdr:sp>
    <xdr:clientData/>
  </xdr:twoCellAnchor>
  <xdr:twoCellAnchor>
    <xdr:from>
      <xdr:col>4</xdr:col>
      <xdr:colOff>152399</xdr:colOff>
      <xdr:row>26</xdr:row>
      <xdr:rowOff>28575</xdr:rowOff>
    </xdr:from>
    <xdr:to>
      <xdr:col>8</xdr:col>
      <xdr:colOff>304800</xdr:colOff>
      <xdr:row>27</xdr:row>
      <xdr:rowOff>133350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514724" y="4448175"/>
          <a:ext cx="179070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</a:rPr>
            <a:t>(0.585 Before Jan 1, 2009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view="pageBreakPreview" zoomScale="130" zoomScaleNormal="100" zoomScaleSheetLayoutView="130" workbookViewId="0">
      <selection activeCell="A4" sqref="A4:E4"/>
    </sheetView>
  </sheetViews>
  <sheetFormatPr defaultRowHeight="13.2" x14ac:dyDescent="0.25"/>
  <cols>
    <col min="1" max="1" width="22.6640625" style="69" customWidth="1"/>
    <col min="2" max="2" width="13.6640625" customWidth="1"/>
    <col min="3" max="3" width="3.44140625" customWidth="1"/>
    <col min="4" max="4" width="14.44140625" customWidth="1"/>
    <col min="5" max="5" width="2.44140625" customWidth="1"/>
    <col min="6" max="6" width="11.5546875" customWidth="1"/>
    <col min="7" max="7" width="7.44140625" customWidth="1"/>
    <col min="8" max="8" width="7" customWidth="1"/>
    <col min="9" max="9" width="5.44140625" customWidth="1"/>
    <col min="10" max="10" width="27.44140625" customWidth="1"/>
    <col min="12" max="12" width="15" customWidth="1"/>
  </cols>
  <sheetData>
    <row r="1" spans="1:12" ht="13.8" thickBot="1" x14ac:dyDescent="0.3">
      <c r="A1" s="171"/>
      <c r="B1" s="171"/>
      <c r="C1" s="171"/>
      <c r="D1" s="171"/>
      <c r="E1" s="171"/>
      <c r="F1" s="171"/>
      <c r="G1" s="171"/>
      <c r="H1" s="171"/>
      <c r="I1" s="171"/>
      <c r="J1" s="88"/>
    </row>
    <row r="2" spans="1:12" ht="13.8" thickBot="1" x14ac:dyDescent="0.3">
      <c r="A2" s="186" t="s">
        <v>128</v>
      </c>
      <c r="B2" s="187"/>
      <c r="C2" s="187"/>
      <c r="D2" s="187"/>
      <c r="E2" s="188"/>
      <c r="F2" s="182"/>
      <c r="G2" s="161"/>
      <c r="H2" s="161"/>
      <c r="I2" s="161"/>
      <c r="J2" s="28" t="s">
        <v>0</v>
      </c>
    </row>
    <row r="3" spans="1:12" ht="15.6" x14ac:dyDescent="0.3">
      <c r="A3" s="189" t="s">
        <v>127</v>
      </c>
      <c r="B3" s="190"/>
      <c r="C3" s="190"/>
      <c r="D3" s="190"/>
      <c r="E3" s="191"/>
      <c r="F3" s="176" t="s">
        <v>144</v>
      </c>
      <c r="G3" s="177"/>
      <c r="H3" s="177"/>
      <c r="I3" s="177"/>
      <c r="J3" s="178"/>
      <c r="L3" s="89"/>
    </row>
    <row r="4" spans="1:12" ht="19.95" customHeight="1" x14ac:dyDescent="0.25">
      <c r="A4" s="248" t="s">
        <v>143</v>
      </c>
      <c r="B4" s="249"/>
      <c r="C4" s="249"/>
      <c r="D4" s="249"/>
      <c r="E4" s="250"/>
      <c r="F4" s="179"/>
      <c r="G4" s="180"/>
      <c r="H4" s="180"/>
      <c r="I4" s="180"/>
      <c r="J4" s="181"/>
    </row>
    <row r="5" spans="1:12" ht="17.399999999999999" x14ac:dyDescent="0.3">
      <c r="A5" s="60"/>
      <c r="B5" s="5" t="s">
        <v>1</v>
      </c>
      <c r="C5" s="5"/>
      <c r="D5" s="5" t="s">
        <v>2</v>
      </c>
      <c r="E5" s="3"/>
      <c r="F5" s="179"/>
      <c r="G5" s="180"/>
      <c r="H5" s="180"/>
      <c r="I5" s="180"/>
      <c r="J5" s="181"/>
    </row>
    <row r="6" spans="1:12" x14ac:dyDescent="0.25">
      <c r="A6" s="61"/>
      <c r="B6" s="40"/>
      <c r="C6" s="4"/>
      <c r="D6" s="40"/>
      <c r="E6" s="103"/>
      <c r="F6" s="179"/>
      <c r="G6" s="180"/>
      <c r="H6" s="180"/>
      <c r="I6" s="180"/>
      <c r="J6" s="181"/>
    </row>
    <row r="7" spans="1:12" x14ac:dyDescent="0.25">
      <c r="A7" s="61" t="s">
        <v>3</v>
      </c>
      <c r="B7" s="40"/>
      <c r="C7" s="4"/>
      <c r="D7" s="40"/>
      <c r="E7" s="103"/>
      <c r="F7" s="179"/>
      <c r="G7" s="180"/>
      <c r="H7" s="180"/>
      <c r="I7" s="180"/>
      <c r="J7" s="181"/>
    </row>
    <row r="8" spans="1:12" x14ac:dyDescent="0.25">
      <c r="A8" s="61" t="s">
        <v>4</v>
      </c>
      <c r="B8" s="172"/>
      <c r="C8" s="172"/>
      <c r="D8" s="172"/>
      <c r="E8" s="103"/>
      <c r="F8" s="179"/>
      <c r="G8" s="180"/>
      <c r="H8" s="180"/>
      <c r="I8" s="180"/>
      <c r="J8" s="181"/>
    </row>
    <row r="9" spans="1:12" ht="13.8" thickBot="1" x14ac:dyDescent="0.3">
      <c r="A9" s="173"/>
      <c r="B9" s="174"/>
      <c r="C9" s="174"/>
      <c r="D9" s="174"/>
      <c r="E9" s="175"/>
      <c r="F9" s="179"/>
      <c r="G9" s="180"/>
      <c r="H9" s="180"/>
      <c r="I9" s="180"/>
      <c r="J9" s="181"/>
    </row>
    <row r="10" spans="1:12" x14ac:dyDescent="0.25">
      <c r="A10" s="196"/>
      <c r="B10" s="197"/>
      <c r="C10" s="197"/>
      <c r="D10" s="197"/>
      <c r="E10" s="198"/>
      <c r="F10" s="150" t="s">
        <v>5</v>
      </c>
      <c r="G10" s="151"/>
      <c r="H10" s="151"/>
      <c r="I10" s="151"/>
      <c r="J10" s="152"/>
    </row>
    <row r="11" spans="1:12" ht="15.6" x14ac:dyDescent="0.3">
      <c r="A11" s="183" t="s">
        <v>6</v>
      </c>
      <c r="B11" s="184"/>
      <c r="C11" s="184"/>
      <c r="D11" s="184"/>
      <c r="E11" s="185"/>
      <c r="F11" s="153"/>
      <c r="G11" s="154"/>
      <c r="H11" s="154"/>
      <c r="I11" s="154"/>
      <c r="J11" s="155"/>
    </row>
    <row r="12" spans="1:12" ht="12" customHeight="1" x14ac:dyDescent="0.25">
      <c r="A12" s="193" t="s">
        <v>7</v>
      </c>
      <c r="B12" s="194"/>
      <c r="C12" s="194"/>
      <c r="D12" s="194"/>
      <c r="E12" s="195"/>
      <c r="F12" s="153"/>
      <c r="G12" s="154"/>
      <c r="H12" s="154"/>
      <c r="I12" s="154"/>
      <c r="J12" s="155"/>
    </row>
    <row r="13" spans="1:12" x14ac:dyDescent="0.25">
      <c r="A13" s="62" t="s">
        <v>8</v>
      </c>
      <c r="B13" s="159"/>
      <c r="C13" s="159"/>
      <c r="D13" s="159"/>
      <c r="E13" s="103"/>
      <c r="F13" s="153"/>
      <c r="G13" s="154"/>
      <c r="H13" s="154"/>
      <c r="I13" s="154"/>
      <c r="J13" s="155"/>
    </row>
    <row r="14" spans="1:12" x14ac:dyDescent="0.25">
      <c r="A14" s="61" t="s">
        <v>9</v>
      </c>
      <c r="B14" s="172"/>
      <c r="C14" s="172"/>
      <c r="D14" s="172"/>
      <c r="E14" s="103"/>
      <c r="F14" s="153"/>
      <c r="G14" s="154"/>
      <c r="H14" s="154"/>
      <c r="I14" s="154"/>
      <c r="J14" s="155"/>
    </row>
    <row r="15" spans="1:12" x14ac:dyDescent="0.25">
      <c r="A15" s="61" t="s">
        <v>10</v>
      </c>
      <c r="B15" s="172"/>
      <c r="C15" s="172"/>
      <c r="D15" s="172"/>
      <c r="E15" s="103"/>
      <c r="F15" s="153"/>
      <c r="G15" s="154"/>
      <c r="H15" s="154"/>
      <c r="I15" s="154"/>
      <c r="J15" s="155"/>
    </row>
    <row r="16" spans="1:12" x14ac:dyDescent="0.25">
      <c r="A16" s="61"/>
      <c r="B16" s="172"/>
      <c r="C16" s="172"/>
      <c r="D16" s="172"/>
      <c r="E16" s="103"/>
      <c r="F16" s="153"/>
      <c r="G16" s="154"/>
      <c r="H16" s="154"/>
      <c r="I16" s="154"/>
      <c r="J16" s="155"/>
    </row>
    <row r="17" spans="1:10" x14ac:dyDescent="0.25">
      <c r="A17" s="61" t="s">
        <v>11</v>
      </c>
      <c r="B17" s="172"/>
      <c r="C17" s="172"/>
      <c r="D17" s="172"/>
      <c r="E17" s="103"/>
      <c r="F17" s="153"/>
      <c r="G17" s="154"/>
      <c r="H17" s="154"/>
      <c r="I17" s="154"/>
      <c r="J17" s="155"/>
    </row>
    <row r="18" spans="1:10" ht="13.8" thickBot="1" x14ac:dyDescent="0.3">
      <c r="A18" s="70" t="s">
        <v>12</v>
      </c>
      <c r="B18" s="163"/>
      <c r="C18" s="163"/>
      <c r="D18" s="163"/>
      <c r="E18" s="104"/>
      <c r="F18" s="153"/>
      <c r="G18" s="154"/>
      <c r="H18" s="154"/>
      <c r="I18" s="154"/>
      <c r="J18" s="155"/>
    </row>
    <row r="19" spans="1:10" ht="13.8" thickBot="1" x14ac:dyDescent="0.3">
      <c r="A19" s="138"/>
      <c r="B19" s="139"/>
      <c r="C19" s="139"/>
      <c r="D19" s="139"/>
      <c r="E19" s="140"/>
      <c r="F19" s="156"/>
      <c r="G19" s="157"/>
      <c r="H19" s="157"/>
      <c r="I19" s="157"/>
      <c r="J19" s="158"/>
    </row>
    <row r="20" spans="1:10" ht="6.6" customHeight="1" thickBot="1" x14ac:dyDescent="0.3">
      <c r="A20" s="139"/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15.6" x14ac:dyDescent="0.3">
      <c r="A21" s="126" t="s">
        <v>13</v>
      </c>
      <c r="B21" s="127"/>
      <c r="C21" s="127"/>
      <c r="D21" s="127"/>
      <c r="E21" s="127"/>
      <c r="F21" s="127"/>
      <c r="G21" s="127"/>
      <c r="H21" s="127"/>
      <c r="I21" s="127"/>
      <c r="J21" s="128"/>
    </row>
    <row r="22" spans="1:10" x14ac:dyDescent="0.25">
      <c r="A22" s="147" t="s">
        <v>14</v>
      </c>
      <c r="B22" s="148"/>
      <c r="C22" s="148"/>
      <c r="D22" s="148"/>
      <c r="E22" s="148"/>
      <c r="F22" s="148"/>
      <c r="G22" s="148"/>
      <c r="H22" s="148"/>
      <c r="I22" s="149"/>
      <c r="J22" s="8" t="s">
        <v>15</v>
      </c>
    </row>
    <row r="23" spans="1:10" x14ac:dyDescent="0.25">
      <c r="A23" s="141" t="s">
        <v>16</v>
      </c>
      <c r="B23" s="142"/>
      <c r="C23" s="143"/>
      <c r="D23" s="29">
        <v>0</v>
      </c>
      <c r="E23" s="167"/>
      <c r="F23" s="160"/>
      <c r="G23" s="160"/>
      <c r="H23" s="160"/>
      <c r="I23" s="168"/>
      <c r="J23" s="21">
        <f t="shared" ref="J23:J28" si="0">D23</f>
        <v>0</v>
      </c>
    </row>
    <row r="24" spans="1:10" x14ac:dyDescent="0.25">
      <c r="A24" s="141" t="s">
        <v>17</v>
      </c>
      <c r="B24" s="142"/>
      <c r="C24" s="143"/>
      <c r="D24" s="29">
        <v>0</v>
      </c>
      <c r="E24" s="169"/>
      <c r="F24" s="161"/>
      <c r="G24" s="161"/>
      <c r="H24" s="161"/>
      <c r="I24" s="170"/>
      <c r="J24" s="21">
        <f t="shared" si="0"/>
        <v>0</v>
      </c>
    </row>
    <row r="25" spans="1:10" x14ac:dyDescent="0.25">
      <c r="A25" s="141" t="s">
        <v>18</v>
      </c>
      <c r="B25" s="142"/>
      <c r="C25" s="143"/>
      <c r="D25" s="29">
        <v>0</v>
      </c>
      <c r="E25" s="169"/>
      <c r="F25" s="161"/>
      <c r="G25" s="161"/>
      <c r="H25" s="161"/>
      <c r="I25" s="170"/>
      <c r="J25" s="21">
        <f t="shared" si="0"/>
        <v>0</v>
      </c>
    </row>
    <row r="26" spans="1:10" x14ac:dyDescent="0.25">
      <c r="A26" s="100" t="s">
        <v>19</v>
      </c>
      <c r="B26" s="101"/>
      <c r="C26" s="102"/>
      <c r="D26" s="29">
        <v>0</v>
      </c>
      <c r="E26" s="169"/>
      <c r="F26" s="161"/>
      <c r="G26" s="161"/>
      <c r="H26" s="161"/>
      <c r="I26" s="170"/>
      <c r="J26" s="21">
        <f t="shared" si="0"/>
        <v>0</v>
      </c>
    </row>
    <row r="27" spans="1:10" x14ac:dyDescent="0.25">
      <c r="A27" s="141" t="s">
        <v>20</v>
      </c>
      <c r="B27" s="142"/>
      <c r="C27" s="143"/>
      <c r="D27" s="29">
        <v>0</v>
      </c>
      <c r="E27" s="169"/>
      <c r="F27" s="161"/>
      <c r="G27" s="161"/>
      <c r="H27" s="161"/>
      <c r="I27" s="170"/>
      <c r="J27" s="21">
        <f t="shared" si="0"/>
        <v>0</v>
      </c>
    </row>
    <row r="28" spans="1:10" x14ac:dyDescent="0.25">
      <c r="A28" s="141" t="s">
        <v>21</v>
      </c>
      <c r="B28" s="142"/>
      <c r="C28" s="143"/>
      <c r="D28" s="29">
        <v>0</v>
      </c>
      <c r="E28" s="169"/>
      <c r="F28" s="161"/>
      <c r="G28" s="161"/>
      <c r="H28" s="161"/>
      <c r="I28" s="170"/>
      <c r="J28" s="21">
        <f t="shared" si="0"/>
        <v>0</v>
      </c>
    </row>
    <row r="29" spans="1:10" x14ac:dyDescent="0.25">
      <c r="A29" s="141" t="s">
        <v>22</v>
      </c>
      <c r="B29" s="142"/>
      <c r="C29" s="143"/>
      <c r="D29" s="30"/>
      <c r="E29" s="96" t="s">
        <v>23</v>
      </c>
      <c r="F29" s="90">
        <v>0.67</v>
      </c>
      <c r="G29" s="27" t="s">
        <v>24</v>
      </c>
      <c r="H29" s="6"/>
      <c r="J29" s="21">
        <f>D29*F29</f>
        <v>0</v>
      </c>
    </row>
    <row r="30" spans="1:10" x14ac:dyDescent="0.25">
      <c r="A30" s="100" t="s">
        <v>25</v>
      </c>
      <c r="B30" s="101"/>
      <c r="C30" s="102"/>
      <c r="D30" s="29">
        <v>0</v>
      </c>
      <c r="E30" s="96"/>
      <c r="F30" s="91"/>
      <c r="G30" s="27"/>
      <c r="H30" s="6"/>
      <c r="J30" s="21">
        <f>D30</f>
        <v>0</v>
      </c>
    </row>
    <row r="31" spans="1:10" ht="12" customHeight="1" x14ac:dyDescent="0.25">
      <c r="A31" s="141" t="s">
        <v>26</v>
      </c>
      <c r="B31" s="142"/>
      <c r="C31" s="143"/>
      <c r="E31" s="164">
        <v>0</v>
      </c>
      <c r="F31" s="165"/>
      <c r="G31" s="165"/>
      <c r="H31" s="165"/>
      <c r="I31" s="166"/>
      <c r="J31" s="21">
        <f>E31</f>
        <v>0</v>
      </c>
    </row>
    <row r="32" spans="1:10" ht="19.95" customHeight="1" x14ac:dyDescent="0.3">
      <c r="A32" s="129" t="s">
        <v>27</v>
      </c>
      <c r="B32" s="130"/>
      <c r="C32" s="130"/>
      <c r="D32" s="130"/>
      <c r="E32" s="130"/>
      <c r="F32" s="130"/>
      <c r="G32" s="130"/>
      <c r="H32" s="130"/>
      <c r="I32" s="131"/>
      <c r="J32" s="73">
        <f>SUM(J23:J31)</f>
        <v>0</v>
      </c>
    </row>
    <row r="33" spans="1:10" x14ac:dyDescent="0.25">
      <c r="A33" s="147" t="s">
        <v>28</v>
      </c>
      <c r="B33" s="148"/>
      <c r="C33" s="148"/>
      <c r="D33" s="148"/>
      <c r="E33" s="148"/>
      <c r="F33" s="148"/>
      <c r="G33" s="148"/>
      <c r="H33" s="148"/>
      <c r="I33" s="148"/>
      <c r="J33" s="54"/>
    </row>
    <row r="34" spans="1:10" x14ac:dyDescent="0.25">
      <c r="A34" s="63" t="s">
        <v>29</v>
      </c>
      <c r="B34" s="160"/>
      <c r="C34" s="160"/>
      <c r="D34" s="99" t="s">
        <v>30</v>
      </c>
      <c r="E34" s="160"/>
      <c r="F34" s="209"/>
      <c r="G34" s="229" t="s">
        <v>31</v>
      </c>
      <c r="H34" s="229"/>
      <c r="I34" s="226"/>
    </row>
    <row r="35" spans="1:10" x14ac:dyDescent="0.25">
      <c r="A35" s="64"/>
      <c r="B35" s="161"/>
      <c r="C35" s="161"/>
      <c r="D35" s="29">
        <v>0</v>
      </c>
      <c r="E35" s="161"/>
      <c r="F35" s="161"/>
      <c r="G35" s="199">
        <v>0</v>
      </c>
      <c r="H35" s="200"/>
      <c r="I35" s="227"/>
      <c r="J35" s="144"/>
    </row>
    <row r="36" spans="1:10" x14ac:dyDescent="0.25">
      <c r="A36" s="64"/>
      <c r="B36" s="161"/>
      <c r="C36" s="161"/>
      <c r="D36" s="29">
        <v>0</v>
      </c>
      <c r="E36" s="161"/>
      <c r="F36" s="161"/>
      <c r="G36" s="199">
        <v>0</v>
      </c>
      <c r="H36" s="200"/>
      <c r="I36" s="227"/>
      <c r="J36" s="145"/>
    </row>
    <row r="37" spans="1:10" x14ac:dyDescent="0.25">
      <c r="A37" s="64"/>
      <c r="B37" s="161"/>
      <c r="C37" s="161"/>
      <c r="D37" s="29">
        <v>0</v>
      </c>
      <c r="E37" s="161"/>
      <c r="F37" s="161"/>
      <c r="G37" s="199">
        <v>0</v>
      </c>
      <c r="H37" s="200"/>
      <c r="I37" s="227"/>
      <c r="J37" s="145"/>
    </row>
    <row r="38" spans="1:10" x14ac:dyDescent="0.25">
      <c r="A38" s="64"/>
      <c r="B38" s="161"/>
      <c r="C38" s="161"/>
      <c r="D38" s="29">
        <v>0</v>
      </c>
      <c r="E38" s="161"/>
      <c r="F38" s="161"/>
      <c r="G38" s="199">
        <v>0</v>
      </c>
      <c r="H38" s="200"/>
      <c r="I38" s="227"/>
      <c r="J38" s="145"/>
    </row>
    <row r="39" spans="1:10" x14ac:dyDescent="0.25">
      <c r="A39" s="64"/>
      <c r="B39" s="161"/>
      <c r="C39" s="161"/>
      <c r="D39" s="29">
        <v>0</v>
      </c>
      <c r="E39" s="161"/>
      <c r="F39" s="161"/>
      <c r="G39" s="199">
        <v>0</v>
      </c>
      <c r="H39" s="200"/>
      <c r="I39" s="227"/>
      <c r="J39" s="145"/>
    </row>
    <row r="40" spans="1:10" x14ac:dyDescent="0.25">
      <c r="A40" s="65"/>
      <c r="B40" s="162"/>
      <c r="C40" s="162"/>
      <c r="D40" s="31">
        <v>0</v>
      </c>
      <c r="E40" s="162"/>
      <c r="F40" s="162"/>
      <c r="G40" s="199">
        <v>0</v>
      </c>
      <c r="H40" s="200"/>
      <c r="I40" s="228"/>
      <c r="J40" s="146"/>
    </row>
    <row r="41" spans="1:10" ht="13.5" customHeight="1" x14ac:dyDescent="0.3">
      <c r="A41" s="66" t="s">
        <v>32</v>
      </c>
      <c r="B41" s="57"/>
      <c r="C41" s="57"/>
      <c r="D41" s="74">
        <f>SUM(D35:D40)</f>
        <v>0</v>
      </c>
      <c r="E41" s="57"/>
      <c r="F41" s="107"/>
      <c r="G41" s="207">
        <f t="shared" ref="G41" si="1">SUM(G35:G40)</f>
        <v>0</v>
      </c>
      <c r="H41" s="208"/>
      <c r="I41" s="57"/>
      <c r="J41" s="75">
        <f>SUM(D41,G41)</f>
        <v>0</v>
      </c>
    </row>
    <row r="42" spans="1:10" ht="17.399999999999999" x14ac:dyDescent="0.3">
      <c r="A42" s="147" t="s">
        <v>26</v>
      </c>
      <c r="B42" s="148"/>
      <c r="C42" s="148"/>
      <c r="D42" s="148"/>
      <c r="E42" s="148"/>
      <c r="F42" s="148"/>
      <c r="G42" s="148"/>
      <c r="H42" s="148"/>
      <c r="I42" s="149"/>
      <c r="J42" s="22"/>
    </row>
    <row r="43" spans="1:10" ht="18" customHeight="1" thickBot="1" x14ac:dyDescent="0.35">
      <c r="A43" s="67" t="s">
        <v>33</v>
      </c>
      <c r="B43" s="201"/>
      <c r="C43" s="202"/>
      <c r="D43" s="203"/>
      <c r="E43" s="12"/>
      <c r="F43" s="31">
        <v>0</v>
      </c>
      <c r="G43" s="204"/>
      <c r="H43" s="205"/>
      <c r="I43" s="206"/>
      <c r="J43" s="22">
        <f>SUM(F43+F44)</f>
        <v>0</v>
      </c>
    </row>
    <row r="44" spans="1:10" ht="18" thickBot="1" x14ac:dyDescent="0.35">
      <c r="A44" s="67" t="s">
        <v>33</v>
      </c>
      <c r="B44" s="212"/>
      <c r="C44" s="213"/>
      <c r="D44" s="214"/>
      <c r="E44" s="12"/>
      <c r="F44" s="34">
        <v>0</v>
      </c>
      <c r="G44" s="204"/>
      <c r="H44" s="205"/>
      <c r="I44" s="206"/>
      <c r="J44" s="76"/>
    </row>
    <row r="45" spans="1:10" ht="8.25" customHeight="1" thickBot="1" x14ac:dyDescent="0.35">
      <c r="A45" s="215"/>
      <c r="B45" s="216"/>
      <c r="C45" s="216"/>
      <c r="D45" s="216"/>
      <c r="E45" s="216"/>
      <c r="F45" s="216"/>
      <c r="G45" s="216"/>
      <c r="H45" s="216"/>
      <c r="I45" s="216"/>
      <c r="J45" s="217"/>
    </row>
    <row r="46" spans="1:10" ht="18" thickBot="1" x14ac:dyDescent="0.35">
      <c r="A46" s="220" t="s">
        <v>34</v>
      </c>
      <c r="B46" s="221"/>
      <c r="C46" s="221"/>
      <c r="D46" s="221"/>
      <c r="E46" s="18"/>
      <c r="F46" s="218">
        <f>SUM(F48:F61)</f>
        <v>0</v>
      </c>
      <c r="G46" s="219"/>
      <c r="H46" s="16" t="s">
        <v>35</v>
      </c>
      <c r="I46" s="15"/>
      <c r="J46" s="77">
        <f>SUM(J32:J44)</f>
        <v>0</v>
      </c>
    </row>
    <row r="47" spans="1:10" ht="19.95" customHeight="1" x14ac:dyDescent="0.25">
      <c r="A47" s="68" t="s">
        <v>36</v>
      </c>
      <c r="B47" s="98" t="s">
        <v>37</v>
      </c>
      <c r="C47" s="98"/>
      <c r="D47" s="98" t="s">
        <v>38</v>
      </c>
      <c r="E47" s="225"/>
      <c r="F47" s="85" t="s">
        <v>39</v>
      </c>
      <c r="G47" s="223"/>
      <c r="I47" s="222" t="s">
        <v>40</v>
      </c>
      <c r="J47" s="222"/>
    </row>
    <row r="48" spans="1:10" ht="17.25" customHeight="1" x14ac:dyDescent="0.25">
      <c r="A48" s="78" t="str">
        <f>CONCATENATE($B$63,"-",$B$64,"-50200-")</f>
        <v>1-2515-50200-</v>
      </c>
      <c r="B48" s="46">
        <f t="shared" ref="B48:B58" si="2">$F$63</f>
        <v>0</v>
      </c>
      <c r="C48" s="20" t="s">
        <v>41</v>
      </c>
      <c r="D48" s="46" t="str">
        <f t="shared" ref="D48:D58" si="3">$F$64</f>
        <v>PROBONO</v>
      </c>
      <c r="E48" s="225"/>
      <c r="F48" s="92">
        <f>SUM(J23)</f>
        <v>0</v>
      </c>
      <c r="G48" s="223"/>
      <c r="H48" s="211" t="s">
        <v>42</v>
      </c>
      <c r="I48" s="180"/>
      <c r="J48" s="180"/>
    </row>
    <row r="49" spans="1:10" ht="17.25" customHeight="1" x14ac:dyDescent="0.25">
      <c r="A49" s="78" t="str">
        <f>CONCATENATE($B$63,"-",$B$64,"-50205-")</f>
        <v>1-2515-50205-</v>
      </c>
      <c r="B49" s="46">
        <f t="shared" si="2"/>
        <v>0</v>
      </c>
      <c r="C49" s="20" t="s">
        <v>41</v>
      </c>
      <c r="D49" s="46" t="str">
        <f t="shared" si="3"/>
        <v>PROBONO</v>
      </c>
      <c r="E49" s="225"/>
      <c r="F49" s="92">
        <f>SUM(D35:D40)</f>
        <v>0</v>
      </c>
      <c r="G49" s="223"/>
      <c r="H49" s="180"/>
      <c r="I49" s="180"/>
      <c r="J49" s="180"/>
    </row>
    <row r="50" spans="1:10" ht="17.25" customHeight="1" x14ac:dyDescent="0.25">
      <c r="A50" s="78" t="str">
        <f>CONCATENATE($B$63,"-",$B$64,"-50210-")</f>
        <v>1-2515-50210-</v>
      </c>
      <c r="B50" s="46">
        <f t="shared" si="2"/>
        <v>0</v>
      </c>
      <c r="C50" s="20" t="s">
        <v>41</v>
      </c>
      <c r="D50" s="46" t="str">
        <f t="shared" si="3"/>
        <v>PROBONO</v>
      </c>
      <c r="E50" s="225"/>
      <c r="F50" s="92">
        <f>SUM(G35:G40)</f>
        <v>0</v>
      </c>
      <c r="G50" s="223"/>
      <c r="H50" s="180"/>
      <c r="I50" s="180"/>
      <c r="J50" s="180"/>
    </row>
    <row r="51" spans="1:10" ht="17.25" customHeight="1" x14ac:dyDescent="0.25">
      <c r="A51" s="78" t="str">
        <f>CONCATENATE($B$63,"-",$B$64,"-50220-")</f>
        <v>1-2515-50220-</v>
      </c>
      <c r="B51" s="46">
        <f t="shared" si="2"/>
        <v>0</v>
      </c>
      <c r="C51" s="20" t="s">
        <v>41</v>
      </c>
      <c r="D51" s="46" t="str">
        <f t="shared" si="3"/>
        <v>PROBONO</v>
      </c>
      <c r="E51" s="225"/>
      <c r="F51" s="92">
        <f>SUM(J25)</f>
        <v>0</v>
      </c>
      <c r="G51" s="223"/>
      <c r="H51" s="180"/>
      <c r="I51" s="180"/>
      <c r="J51" s="180"/>
    </row>
    <row r="52" spans="1:10" ht="17.25" customHeight="1" x14ac:dyDescent="0.25">
      <c r="A52" s="78" t="str">
        <f>CONCATENATE($B$63,"-",$B$64,"-50236-")</f>
        <v>1-2515-50236-</v>
      </c>
      <c r="B52" s="46">
        <f t="shared" si="2"/>
        <v>0</v>
      </c>
      <c r="C52" s="20" t="s">
        <v>41</v>
      </c>
      <c r="D52" s="46" t="str">
        <f t="shared" si="3"/>
        <v>PROBONO</v>
      </c>
      <c r="E52" s="225"/>
      <c r="F52" s="92">
        <f>SUM(J26)</f>
        <v>0</v>
      </c>
      <c r="G52" s="223"/>
      <c r="H52" s="180"/>
      <c r="I52" s="180"/>
      <c r="J52" s="180"/>
    </row>
    <row r="53" spans="1:10" ht="17.25" customHeight="1" x14ac:dyDescent="0.25">
      <c r="A53" s="78" t="str">
        <f>CONCATENATE($B$63,"-",$B$64,"-50215-")</f>
        <v>1-2515-50215-</v>
      </c>
      <c r="B53" s="46">
        <f t="shared" si="2"/>
        <v>0</v>
      </c>
      <c r="C53" s="20" t="s">
        <v>41</v>
      </c>
      <c r="D53" s="46" t="str">
        <f t="shared" si="3"/>
        <v>PROBONO</v>
      </c>
      <c r="E53" s="225"/>
      <c r="F53" s="92">
        <f>SUM(J27)</f>
        <v>0</v>
      </c>
      <c r="G53" s="223"/>
      <c r="H53" s="180"/>
      <c r="I53" s="180"/>
      <c r="J53" s="180"/>
    </row>
    <row r="54" spans="1:10" ht="17.25" customHeight="1" x14ac:dyDescent="0.25">
      <c r="A54" s="78" t="str">
        <f>CONCATENATE($B$63,"-",$B$64,"-50230-")</f>
        <v>1-2515-50230-</v>
      </c>
      <c r="B54" s="46">
        <f t="shared" si="2"/>
        <v>0</v>
      </c>
      <c r="C54" s="20" t="s">
        <v>41</v>
      </c>
      <c r="D54" s="46" t="str">
        <f t="shared" si="3"/>
        <v>PROBONO</v>
      </c>
      <c r="E54" s="225"/>
      <c r="F54" s="92">
        <f>SUM(J28)</f>
        <v>0</v>
      </c>
      <c r="G54" s="223"/>
      <c r="H54" s="180"/>
      <c r="I54" s="180"/>
      <c r="J54" s="180"/>
    </row>
    <row r="55" spans="1:10" ht="17.25" customHeight="1" x14ac:dyDescent="0.25">
      <c r="A55" s="78" t="str">
        <f>CONCATENATE($B$63,"-",$B$64,"-50225-")</f>
        <v>1-2515-50225-</v>
      </c>
      <c r="B55" s="46">
        <f t="shared" si="2"/>
        <v>0</v>
      </c>
      <c r="C55" s="20" t="s">
        <v>41</v>
      </c>
      <c r="D55" s="46" t="str">
        <f t="shared" si="3"/>
        <v>PROBONO</v>
      </c>
      <c r="E55" s="225"/>
      <c r="F55" s="92">
        <f>SUM(J29)</f>
        <v>0</v>
      </c>
      <c r="G55" s="223"/>
      <c r="H55" s="180"/>
      <c r="I55" s="180"/>
      <c r="J55" s="180"/>
    </row>
    <row r="56" spans="1:10" ht="17.25" customHeight="1" x14ac:dyDescent="0.25">
      <c r="A56" s="78" t="str">
        <f>CONCATENATE($B$63,"-",$B$64,"-50239-")</f>
        <v>1-2515-50239-</v>
      </c>
      <c r="B56" s="46">
        <f t="shared" si="2"/>
        <v>0</v>
      </c>
      <c r="C56" s="20" t="s">
        <v>41</v>
      </c>
      <c r="D56" s="46" t="str">
        <f t="shared" si="3"/>
        <v>PROBONO</v>
      </c>
      <c r="E56" s="225"/>
      <c r="F56" s="92">
        <f>D30</f>
        <v>0</v>
      </c>
      <c r="G56" s="223"/>
      <c r="H56" s="180"/>
      <c r="I56" s="180"/>
      <c r="J56" s="180"/>
    </row>
    <row r="57" spans="1:10" ht="17.25" customHeight="1" x14ac:dyDescent="0.25">
      <c r="A57" s="78" t="str">
        <f>CONCATENATE($B$63,"-",$B$64,"-50252-")</f>
        <v>1-2515-50252-</v>
      </c>
      <c r="B57" s="46">
        <f t="shared" si="2"/>
        <v>0</v>
      </c>
      <c r="C57" s="20" t="s">
        <v>41</v>
      </c>
      <c r="D57" s="46" t="str">
        <f t="shared" si="3"/>
        <v>PROBONO</v>
      </c>
      <c r="E57" s="225"/>
      <c r="F57" s="92">
        <f>SUM(H35:I40)</f>
        <v>0</v>
      </c>
      <c r="G57" s="223"/>
      <c r="H57" s="180"/>
      <c r="I57" s="180"/>
      <c r="J57" s="180"/>
    </row>
    <row r="58" spans="1:10" ht="17.25" customHeight="1" thickBot="1" x14ac:dyDescent="0.3">
      <c r="A58" s="78" t="str">
        <f>CONCATENATE($B$63,"-",$B$64,"-50285-")</f>
        <v>1-2515-50285-</v>
      </c>
      <c r="B58" s="49">
        <f t="shared" si="2"/>
        <v>0</v>
      </c>
      <c r="C58" s="43" t="s">
        <v>41</v>
      </c>
      <c r="D58" s="49" t="str">
        <f t="shared" si="3"/>
        <v>PROBONO</v>
      </c>
      <c r="E58" s="225"/>
      <c r="F58" s="93">
        <f>SUM(J24)</f>
        <v>0</v>
      </c>
      <c r="G58" s="223"/>
      <c r="H58" s="180"/>
      <c r="I58" s="180"/>
      <c r="J58" s="180"/>
    </row>
    <row r="59" spans="1:10" ht="13.2" customHeight="1" x14ac:dyDescent="0.25">
      <c r="A59" s="87"/>
      <c r="B59" s="48"/>
      <c r="C59" s="20" t="s">
        <v>41</v>
      </c>
      <c r="D59" s="48"/>
      <c r="E59" s="225"/>
      <c r="F59" s="79">
        <v>0</v>
      </c>
      <c r="G59" s="223"/>
      <c r="H59" s="180"/>
      <c r="I59" s="180"/>
      <c r="J59" s="180"/>
    </row>
    <row r="60" spans="1:10" ht="13.2" customHeight="1" x14ac:dyDescent="0.25">
      <c r="A60" s="87"/>
      <c r="B60" s="46"/>
      <c r="C60" s="20" t="s">
        <v>41</v>
      </c>
      <c r="D60" s="46"/>
      <c r="E60" s="225"/>
      <c r="F60" s="86">
        <v>0</v>
      </c>
      <c r="G60" s="223"/>
      <c r="H60" s="180"/>
      <c r="I60" s="180"/>
      <c r="J60" s="180"/>
    </row>
    <row r="61" spans="1:10" ht="13.2" customHeight="1" x14ac:dyDescent="0.25">
      <c r="A61" s="87"/>
      <c r="B61" s="46"/>
      <c r="C61" s="20" t="s">
        <v>41</v>
      </c>
      <c r="D61" s="46"/>
      <c r="E61" s="225"/>
      <c r="F61" s="86">
        <v>0</v>
      </c>
      <c r="G61" s="224"/>
      <c r="H61" s="180"/>
      <c r="I61" s="180"/>
      <c r="J61" s="180"/>
    </row>
    <row r="62" spans="1:10" ht="8.25" customHeight="1" x14ac:dyDescent="0.25">
      <c r="A62" s="182"/>
      <c r="B62" s="161"/>
      <c r="C62" s="161"/>
      <c r="D62" s="161"/>
      <c r="E62" s="161"/>
      <c r="F62" s="161"/>
      <c r="G62" s="210"/>
      <c r="H62" s="180"/>
      <c r="I62" s="180"/>
      <c r="J62" s="180"/>
    </row>
    <row r="63" spans="1:10" x14ac:dyDescent="0.25">
      <c r="A63" s="80" t="s">
        <v>43</v>
      </c>
      <c r="B63" s="51">
        <v>1</v>
      </c>
      <c r="C63" s="17"/>
      <c r="D63" s="50" t="s">
        <v>44</v>
      </c>
      <c r="E63" s="17"/>
      <c r="F63" s="51"/>
      <c r="G63" s="210"/>
      <c r="H63" s="180"/>
      <c r="I63" s="180"/>
      <c r="J63" s="180"/>
    </row>
    <row r="64" spans="1:10" ht="13.8" thickBot="1" x14ac:dyDescent="0.3">
      <c r="A64" s="81" t="s">
        <v>45</v>
      </c>
      <c r="B64" s="82">
        <v>2515</v>
      </c>
      <c r="C64" s="83"/>
      <c r="D64" s="84" t="s">
        <v>46</v>
      </c>
      <c r="E64" s="83"/>
      <c r="F64" s="82" t="s">
        <v>142</v>
      </c>
      <c r="G64" s="140"/>
      <c r="H64" s="180"/>
      <c r="I64" s="180"/>
      <c r="J64" s="180"/>
    </row>
    <row r="65" spans="1:10" ht="5.0999999999999996" customHeight="1" x14ac:dyDescent="0.25">
      <c r="A65" s="97"/>
      <c r="B65" s="97"/>
      <c r="C65" s="97"/>
      <c r="D65" s="97"/>
      <c r="E65" s="97"/>
      <c r="F65" s="97"/>
      <c r="G65" s="97"/>
      <c r="H65" s="97"/>
      <c r="I65" s="97"/>
      <c r="J65" s="97"/>
    </row>
    <row r="66" spans="1:10" ht="13.8" thickBot="1" x14ac:dyDescent="0.3">
      <c r="B66" s="71" t="s">
        <v>47</v>
      </c>
      <c r="E66" s="71" t="s">
        <v>48</v>
      </c>
      <c r="I66" s="71" t="s">
        <v>49</v>
      </c>
    </row>
    <row r="67" spans="1:10" ht="12.75" customHeight="1" x14ac:dyDescent="0.25">
      <c r="A67" s="123" t="s">
        <v>50</v>
      </c>
      <c r="B67" s="108" t="s">
        <v>51</v>
      </c>
      <c r="C67" s="120"/>
      <c r="D67" s="109"/>
      <c r="E67" s="108" t="s">
        <v>52</v>
      </c>
      <c r="F67" s="120"/>
      <c r="G67" s="120"/>
      <c r="H67" s="109"/>
      <c r="I67" s="108" t="s">
        <v>132</v>
      </c>
      <c r="J67" s="109"/>
    </row>
    <row r="68" spans="1:10" x14ac:dyDescent="0.25">
      <c r="A68" s="124"/>
      <c r="B68" s="110"/>
      <c r="C68" s="121"/>
      <c r="D68" s="111"/>
      <c r="E68" s="110"/>
      <c r="F68" s="121"/>
      <c r="G68" s="121"/>
      <c r="H68" s="111"/>
      <c r="I68" s="110"/>
      <c r="J68" s="111"/>
    </row>
    <row r="69" spans="1:10" x14ac:dyDescent="0.25">
      <c r="A69" s="124"/>
      <c r="B69" s="110"/>
      <c r="C69" s="121"/>
      <c r="D69" s="111"/>
      <c r="E69" s="110"/>
      <c r="F69" s="121"/>
      <c r="G69" s="121"/>
      <c r="H69" s="111"/>
      <c r="I69" s="110"/>
      <c r="J69" s="111"/>
    </row>
    <row r="70" spans="1:10" x14ac:dyDescent="0.25">
      <c r="A70" s="124"/>
      <c r="B70" s="110"/>
      <c r="C70" s="121"/>
      <c r="D70" s="111"/>
      <c r="E70" s="110"/>
      <c r="F70" s="121"/>
      <c r="G70" s="121"/>
      <c r="H70" s="111"/>
      <c r="I70" s="110"/>
      <c r="J70" s="111"/>
    </row>
    <row r="71" spans="1:10" ht="13.8" thickBot="1" x14ac:dyDescent="0.3">
      <c r="A71" s="125"/>
      <c r="B71" s="112"/>
      <c r="C71" s="122"/>
      <c r="D71" s="113"/>
      <c r="E71" s="112"/>
      <c r="F71" s="122"/>
      <c r="G71" s="122"/>
      <c r="H71" s="113"/>
      <c r="I71" s="112"/>
      <c r="J71" s="113"/>
    </row>
    <row r="72" spans="1:10" ht="12.75" customHeight="1" x14ac:dyDescent="0.25">
      <c r="A72" s="123" t="s">
        <v>53</v>
      </c>
      <c r="B72" s="108" t="s">
        <v>54</v>
      </c>
      <c r="C72" s="120"/>
      <c r="D72" s="109"/>
      <c r="E72" s="108" t="s">
        <v>55</v>
      </c>
      <c r="F72" s="120"/>
      <c r="G72" s="120" t="s">
        <v>55</v>
      </c>
      <c r="H72" s="109"/>
      <c r="I72" s="108" t="s">
        <v>131</v>
      </c>
      <c r="J72" s="109"/>
    </row>
    <row r="73" spans="1:10" x14ac:dyDescent="0.25">
      <c r="A73" s="124"/>
      <c r="B73" s="110"/>
      <c r="C73" s="121"/>
      <c r="D73" s="111"/>
      <c r="E73" s="110"/>
      <c r="F73" s="121"/>
      <c r="G73" s="121"/>
      <c r="H73" s="111"/>
      <c r="I73" s="110"/>
      <c r="J73" s="111"/>
    </row>
    <row r="74" spans="1:10" x14ac:dyDescent="0.25">
      <c r="A74" s="124"/>
      <c r="B74" s="110"/>
      <c r="C74" s="121"/>
      <c r="D74" s="111"/>
      <c r="E74" s="110"/>
      <c r="F74" s="121"/>
      <c r="G74" s="121"/>
      <c r="H74" s="111"/>
      <c r="I74" s="110"/>
      <c r="J74" s="111"/>
    </row>
    <row r="75" spans="1:10" x14ac:dyDescent="0.25">
      <c r="A75" s="124"/>
      <c r="B75" s="110"/>
      <c r="C75" s="121"/>
      <c r="D75" s="111"/>
      <c r="E75" s="110"/>
      <c r="F75" s="121"/>
      <c r="G75" s="121"/>
      <c r="H75" s="111"/>
      <c r="I75" s="110"/>
      <c r="J75" s="111"/>
    </row>
    <row r="76" spans="1:10" ht="13.8" thickBot="1" x14ac:dyDescent="0.3">
      <c r="A76" s="125"/>
      <c r="B76" s="112"/>
      <c r="C76" s="122"/>
      <c r="D76" s="113"/>
      <c r="E76" s="112"/>
      <c r="F76" s="122"/>
      <c r="G76" s="122"/>
      <c r="H76" s="113"/>
      <c r="I76" s="112"/>
      <c r="J76" s="113"/>
    </row>
    <row r="77" spans="1:10" ht="12.75" customHeight="1" x14ac:dyDescent="0.25">
      <c r="A77" s="123" t="s">
        <v>56</v>
      </c>
      <c r="B77" s="108" t="s">
        <v>57</v>
      </c>
      <c r="C77" s="120"/>
      <c r="D77" s="109"/>
      <c r="E77" s="108" t="s">
        <v>58</v>
      </c>
      <c r="F77" s="120"/>
      <c r="G77" s="120" t="s">
        <v>59</v>
      </c>
      <c r="H77" s="109"/>
      <c r="I77" s="108" t="s">
        <v>133</v>
      </c>
      <c r="J77" s="109"/>
    </row>
    <row r="78" spans="1:10" x14ac:dyDescent="0.25">
      <c r="A78" s="124"/>
      <c r="B78" s="110"/>
      <c r="C78" s="121"/>
      <c r="D78" s="111"/>
      <c r="E78" s="110"/>
      <c r="F78" s="121"/>
      <c r="G78" s="121"/>
      <c r="H78" s="111"/>
      <c r="I78" s="110"/>
      <c r="J78" s="111"/>
    </row>
    <row r="79" spans="1:10" ht="12.75" customHeight="1" x14ac:dyDescent="0.25">
      <c r="A79" s="124"/>
      <c r="B79" s="110"/>
      <c r="C79" s="121"/>
      <c r="D79" s="111"/>
      <c r="E79" s="110"/>
      <c r="F79" s="121"/>
      <c r="G79" s="121"/>
      <c r="H79" s="111"/>
      <c r="I79" s="110"/>
      <c r="J79" s="111"/>
    </row>
    <row r="80" spans="1:10" x14ac:dyDescent="0.25">
      <c r="A80" s="124"/>
      <c r="B80" s="110"/>
      <c r="C80" s="121"/>
      <c r="D80" s="111"/>
      <c r="E80" s="110"/>
      <c r="F80" s="121"/>
      <c r="G80" s="121"/>
      <c r="H80" s="111"/>
      <c r="I80" s="110"/>
      <c r="J80" s="111"/>
    </row>
    <row r="81" spans="1:10" ht="13.8" thickBot="1" x14ac:dyDescent="0.3">
      <c r="A81" s="125"/>
      <c r="B81" s="112"/>
      <c r="C81" s="122"/>
      <c r="D81" s="113"/>
      <c r="E81" s="112"/>
      <c r="F81" s="122"/>
      <c r="G81" s="122"/>
      <c r="H81" s="113"/>
      <c r="I81" s="112"/>
      <c r="J81" s="113"/>
    </row>
    <row r="82" spans="1:10" x14ac:dyDescent="0.25">
      <c r="A82" s="123" t="s">
        <v>60</v>
      </c>
      <c r="B82" s="108" t="s">
        <v>61</v>
      </c>
      <c r="C82" s="120"/>
      <c r="D82" s="109"/>
      <c r="E82" s="108" t="s">
        <v>62</v>
      </c>
      <c r="F82" s="120"/>
      <c r="G82" s="120" t="s">
        <v>59</v>
      </c>
      <c r="H82" s="109"/>
      <c r="I82" s="108" t="s">
        <v>134</v>
      </c>
      <c r="J82" s="109"/>
    </row>
    <row r="83" spans="1:10" x14ac:dyDescent="0.25">
      <c r="A83" s="124"/>
      <c r="B83" s="110"/>
      <c r="C83" s="121"/>
      <c r="D83" s="111"/>
      <c r="E83" s="110"/>
      <c r="F83" s="121"/>
      <c r="G83" s="121"/>
      <c r="H83" s="111"/>
      <c r="I83" s="110"/>
      <c r="J83" s="111"/>
    </row>
    <row r="84" spans="1:10" x14ac:dyDescent="0.25">
      <c r="A84" s="124"/>
      <c r="B84" s="110"/>
      <c r="C84" s="121"/>
      <c r="D84" s="111"/>
      <c r="E84" s="110"/>
      <c r="F84" s="121"/>
      <c r="G84" s="121"/>
      <c r="H84" s="111"/>
      <c r="I84" s="110"/>
      <c r="J84" s="111"/>
    </row>
    <row r="85" spans="1:10" x14ac:dyDescent="0.25">
      <c r="A85" s="124"/>
      <c r="B85" s="110"/>
      <c r="C85" s="121"/>
      <c r="D85" s="111"/>
      <c r="E85" s="110"/>
      <c r="F85" s="121"/>
      <c r="G85" s="121"/>
      <c r="H85" s="111"/>
      <c r="I85" s="110"/>
      <c r="J85" s="111"/>
    </row>
    <row r="86" spans="1:10" ht="30.75" customHeight="1" thickBot="1" x14ac:dyDescent="0.3">
      <c r="A86" s="125"/>
      <c r="B86" s="112"/>
      <c r="C86" s="122"/>
      <c r="D86" s="113"/>
      <c r="E86" s="112"/>
      <c r="F86" s="122"/>
      <c r="G86" s="122"/>
      <c r="H86" s="113"/>
      <c r="I86" s="112"/>
      <c r="J86" s="113"/>
    </row>
    <row r="87" spans="1:10" ht="12.75" customHeight="1" x14ac:dyDescent="0.25">
      <c r="A87" s="123" t="s">
        <v>63</v>
      </c>
      <c r="B87" s="108" t="s">
        <v>64</v>
      </c>
      <c r="C87" s="120"/>
      <c r="D87" s="109"/>
      <c r="E87" s="108" t="s">
        <v>65</v>
      </c>
      <c r="F87" s="120"/>
      <c r="G87" s="120" t="s">
        <v>66</v>
      </c>
      <c r="H87" s="109"/>
      <c r="I87" s="108" t="s">
        <v>135</v>
      </c>
      <c r="J87" s="109"/>
    </row>
    <row r="88" spans="1:10" x14ac:dyDescent="0.25">
      <c r="A88" s="124"/>
      <c r="B88" s="110"/>
      <c r="C88" s="121"/>
      <c r="D88" s="111"/>
      <c r="E88" s="110"/>
      <c r="F88" s="121"/>
      <c r="G88" s="121"/>
      <c r="H88" s="111"/>
      <c r="I88" s="110"/>
      <c r="J88" s="111"/>
    </row>
    <row r="89" spans="1:10" x14ac:dyDescent="0.25">
      <c r="A89" s="124"/>
      <c r="B89" s="110"/>
      <c r="C89" s="121"/>
      <c r="D89" s="111"/>
      <c r="E89" s="110"/>
      <c r="F89" s="121"/>
      <c r="G89" s="121"/>
      <c r="H89" s="111"/>
      <c r="I89" s="110"/>
      <c r="J89" s="111"/>
    </row>
    <row r="90" spans="1:10" x14ac:dyDescent="0.25">
      <c r="A90" s="124"/>
      <c r="B90" s="110"/>
      <c r="C90" s="121"/>
      <c r="D90" s="111"/>
      <c r="E90" s="110"/>
      <c r="F90" s="121"/>
      <c r="G90" s="121"/>
      <c r="H90" s="111"/>
      <c r="I90" s="110"/>
      <c r="J90" s="111"/>
    </row>
    <row r="91" spans="1:10" ht="13.8" thickBot="1" x14ac:dyDescent="0.3">
      <c r="A91" s="125"/>
      <c r="B91" s="112"/>
      <c r="C91" s="122"/>
      <c r="D91" s="113"/>
      <c r="E91" s="112"/>
      <c r="F91" s="122"/>
      <c r="G91" s="122"/>
      <c r="H91" s="113"/>
      <c r="I91" s="112"/>
      <c r="J91" s="113"/>
    </row>
    <row r="92" spans="1:10" ht="12.75" customHeight="1" x14ac:dyDescent="0.25">
      <c r="A92" s="123" t="s">
        <v>67</v>
      </c>
      <c r="B92" s="108" t="s">
        <v>68</v>
      </c>
      <c r="C92" s="120"/>
      <c r="D92" s="109"/>
      <c r="E92" s="108" t="s">
        <v>69</v>
      </c>
      <c r="F92" s="120"/>
      <c r="G92" s="120" t="s">
        <v>66</v>
      </c>
      <c r="H92" s="109"/>
      <c r="I92" s="108" t="s">
        <v>70</v>
      </c>
      <c r="J92" s="109"/>
    </row>
    <row r="93" spans="1:10" x14ac:dyDescent="0.25">
      <c r="A93" s="124"/>
      <c r="B93" s="110"/>
      <c r="C93" s="121"/>
      <c r="D93" s="111"/>
      <c r="E93" s="110"/>
      <c r="F93" s="121"/>
      <c r="G93" s="121"/>
      <c r="H93" s="111"/>
      <c r="I93" s="110"/>
      <c r="J93" s="111"/>
    </row>
    <row r="94" spans="1:10" x14ac:dyDescent="0.25">
      <c r="A94" s="124"/>
      <c r="B94" s="110"/>
      <c r="C94" s="121"/>
      <c r="D94" s="111"/>
      <c r="E94" s="110"/>
      <c r="F94" s="121"/>
      <c r="G94" s="121"/>
      <c r="H94" s="111"/>
      <c r="I94" s="110"/>
      <c r="J94" s="111"/>
    </row>
    <row r="95" spans="1:10" x14ac:dyDescent="0.25">
      <c r="A95" s="124"/>
      <c r="B95" s="110"/>
      <c r="C95" s="121"/>
      <c r="D95" s="111"/>
      <c r="E95" s="110"/>
      <c r="F95" s="121"/>
      <c r="G95" s="121"/>
      <c r="H95" s="111"/>
      <c r="I95" s="110"/>
      <c r="J95" s="111"/>
    </row>
    <row r="96" spans="1:10" ht="13.8" thickBot="1" x14ac:dyDescent="0.3">
      <c r="A96" s="125"/>
      <c r="B96" s="112"/>
      <c r="C96" s="122"/>
      <c r="D96" s="113"/>
      <c r="E96" s="112"/>
      <c r="F96" s="122"/>
      <c r="G96" s="122"/>
      <c r="H96" s="113"/>
      <c r="I96" s="112"/>
      <c r="J96" s="113"/>
    </row>
    <row r="97" spans="1:10" ht="12.75" customHeight="1" x14ac:dyDescent="0.25">
      <c r="A97" s="123" t="s">
        <v>71</v>
      </c>
      <c r="B97" s="108" t="s">
        <v>72</v>
      </c>
      <c r="C97" s="120"/>
      <c r="D97" s="109"/>
      <c r="E97" s="108" t="s">
        <v>73</v>
      </c>
      <c r="F97" s="120"/>
      <c r="G97" s="120" t="s">
        <v>73</v>
      </c>
      <c r="H97" s="109"/>
      <c r="I97" s="108" t="s">
        <v>136</v>
      </c>
      <c r="J97" s="109"/>
    </row>
    <row r="98" spans="1:10" x14ac:dyDescent="0.25">
      <c r="A98" s="124"/>
      <c r="B98" s="110"/>
      <c r="C98" s="121"/>
      <c r="D98" s="111"/>
      <c r="E98" s="110"/>
      <c r="F98" s="121"/>
      <c r="G98" s="121"/>
      <c r="H98" s="111"/>
      <c r="I98" s="110"/>
      <c r="J98" s="111"/>
    </row>
    <row r="99" spans="1:10" x14ac:dyDescent="0.25">
      <c r="A99" s="124"/>
      <c r="B99" s="110"/>
      <c r="C99" s="121"/>
      <c r="D99" s="111"/>
      <c r="E99" s="110"/>
      <c r="F99" s="121"/>
      <c r="G99" s="121"/>
      <c r="H99" s="111"/>
      <c r="I99" s="110"/>
      <c r="J99" s="111"/>
    </row>
    <row r="100" spans="1:10" x14ac:dyDescent="0.25">
      <c r="A100" s="124"/>
      <c r="B100" s="110"/>
      <c r="C100" s="121"/>
      <c r="D100" s="111"/>
      <c r="E100" s="110"/>
      <c r="F100" s="121"/>
      <c r="G100" s="121"/>
      <c r="H100" s="111"/>
      <c r="I100" s="110"/>
      <c r="J100" s="111"/>
    </row>
    <row r="101" spans="1:10" ht="13.8" thickBot="1" x14ac:dyDescent="0.3">
      <c r="A101" s="125"/>
      <c r="B101" s="112"/>
      <c r="C101" s="122"/>
      <c r="D101" s="113"/>
      <c r="E101" s="112"/>
      <c r="F101" s="122"/>
      <c r="G101" s="122"/>
      <c r="H101" s="113"/>
      <c r="I101" s="112"/>
      <c r="J101" s="113"/>
    </row>
    <row r="102" spans="1:10" ht="12.75" customHeight="1" x14ac:dyDescent="0.25">
      <c r="A102" s="123" t="s">
        <v>74</v>
      </c>
      <c r="B102" s="108" t="s">
        <v>75</v>
      </c>
      <c r="C102" s="120"/>
      <c r="D102" s="109"/>
      <c r="E102" s="108" t="s">
        <v>76</v>
      </c>
      <c r="F102" s="120"/>
      <c r="G102" s="120" t="s">
        <v>76</v>
      </c>
      <c r="H102" s="109"/>
      <c r="I102" s="108" t="s">
        <v>137</v>
      </c>
      <c r="J102" s="109"/>
    </row>
    <row r="103" spans="1:10" x14ac:dyDescent="0.25">
      <c r="A103" s="124"/>
      <c r="B103" s="110"/>
      <c r="C103" s="121"/>
      <c r="D103" s="111"/>
      <c r="E103" s="110"/>
      <c r="F103" s="121"/>
      <c r="G103" s="121"/>
      <c r="H103" s="111"/>
      <c r="I103" s="110"/>
      <c r="J103" s="111"/>
    </row>
    <row r="104" spans="1:10" x14ac:dyDescent="0.25">
      <c r="A104" s="124"/>
      <c r="B104" s="110"/>
      <c r="C104" s="121"/>
      <c r="D104" s="111"/>
      <c r="E104" s="110"/>
      <c r="F104" s="121"/>
      <c r="G104" s="121"/>
      <c r="H104" s="111"/>
      <c r="I104" s="110"/>
      <c r="J104" s="111"/>
    </row>
    <row r="105" spans="1:10" x14ac:dyDescent="0.25">
      <c r="A105" s="124"/>
      <c r="B105" s="110"/>
      <c r="C105" s="121"/>
      <c r="D105" s="111"/>
      <c r="E105" s="110"/>
      <c r="F105" s="121"/>
      <c r="G105" s="121"/>
      <c r="H105" s="111"/>
      <c r="I105" s="110"/>
      <c r="J105" s="111"/>
    </row>
    <row r="106" spans="1:10" ht="13.8" thickBot="1" x14ac:dyDescent="0.3">
      <c r="A106" s="125"/>
      <c r="B106" s="112"/>
      <c r="C106" s="122"/>
      <c r="D106" s="113"/>
      <c r="E106" s="112"/>
      <c r="F106" s="122"/>
      <c r="G106" s="122"/>
      <c r="H106" s="113"/>
      <c r="I106" s="112"/>
      <c r="J106" s="113"/>
    </row>
    <row r="107" spans="1:10" ht="12.75" customHeight="1" x14ac:dyDescent="0.25">
      <c r="A107" s="123" t="s">
        <v>77</v>
      </c>
      <c r="B107" s="108" t="s">
        <v>78</v>
      </c>
      <c r="C107" s="120"/>
      <c r="D107" s="109"/>
      <c r="E107" s="108" t="s">
        <v>79</v>
      </c>
      <c r="F107" s="120"/>
      <c r="G107" s="120" t="s">
        <v>79</v>
      </c>
      <c r="H107" s="109"/>
      <c r="I107" s="108" t="s">
        <v>139</v>
      </c>
      <c r="J107" s="109"/>
    </row>
    <row r="108" spans="1:10" x14ac:dyDescent="0.25">
      <c r="A108" s="124"/>
      <c r="B108" s="110"/>
      <c r="C108" s="121"/>
      <c r="D108" s="111"/>
      <c r="E108" s="110"/>
      <c r="F108" s="121"/>
      <c r="G108" s="121"/>
      <c r="H108" s="111"/>
      <c r="I108" s="110"/>
      <c r="J108" s="111"/>
    </row>
    <row r="109" spans="1:10" x14ac:dyDescent="0.25">
      <c r="A109" s="124"/>
      <c r="B109" s="110"/>
      <c r="C109" s="121"/>
      <c r="D109" s="111"/>
      <c r="E109" s="110"/>
      <c r="F109" s="121"/>
      <c r="G109" s="121"/>
      <c r="H109" s="111"/>
      <c r="I109" s="110"/>
      <c r="J109" s="111"/>
    </row>
    <row r="110" spans="1:10" x14ac:dyDescent="0.25">
      <c r="A110" s="124"/>
      <c r="B110" s="110"/>
      <c r="C110" s="121"/>
      <c r="D110" s="111"/>
      <c r="E110" s="110"/>
      <c r="F110" s="121"/>
      <c r="G110" s="121"/>
      <c r="H110" s="111"/>
      <c r="I110" s="110"/>
      <c r="J110" s="111"/>
    </row>
    <row r="111" spans="1:10" ht="13.8" thickBot="1" x14ac:dyDescent="0.3">
      <c r="A111" s="125"/>
      <c r="B111" s="112"/>
      <c r="C111" s="122"/>
      <c r="D111" s="113"/>
      <c r="E111" s="112"/>
      <c r="F111" s="122"/>
      <c r="G111" s="122"/>
      <c r="H111" s="113"/>
      <c r="I111" s="112"/>
      <c r="J111" s="113"/>
    </row>
    <row r="112" spans="1:10" ht="12.75" customHeight="1" x14ac:dyDescent="0.25">
      <c r="A112" s="123" t="s">
        <v>80</v>
      </c>
      <c r="B112" s="108" t="s">
        <v>81</v>
      </c>
      <c r="C112" s="120"/>
      <c r="D112" s="109"/>
      <c r="E112" s="108" t="s">
        <v>82</v>
      </c>
      <c r="F112" s="120"/>
      <c r="G112" s="120" t="s">
        <v>82</v>
      </c>
      <c r="H112" s="109"/>
      <c r="I112" s="108" t="s">
        <v>138</v>
      </c>
      <c r="J112" s="109"/>
    </row>
    <row r="113" spans="1:10" x14ac:dyDescent="0.25">
      <c r="A113" s="124"/>
      <c r="B113" s="110"/>
      <c r="C113" s="121"/>
      <c r="D113" s="111"/>
      <c r="E113" s="110"/>
      <c r="F113" s="121"/>
      <c r="G113" s="121"/>
      <c r="H113" s="111"/>
      <c r="I113" s="110"/>
      <c r="J113" s="111"/>
    </row>
    <row r="114" spans="1:10" x14ac:dyDescent="0.25">
      <c r="A114" s="124"/>
      <c r="B114" s="110"/>
      <c r="C114" s="121"/>
      <c r="D114" s="111"/>
      <c r="E114" s="110"/>
      <c r="F114" s="121"/>
      <c r="G114" s="121"/>
      <c r="H114" s="111"/>
      <c r="I114" s="110"/>
      <c r="J114" s="111"/>
    </row>
    <row r="115" spans="1:10" x14ac:dyDescent="0.25">
      <c r="A115" s="124"/>
      <c r="B115" s="110"/>
      <c r="C115" s="121"/>
      <c r="D115" s="111"/>
      <c r="E115" s="110"/>
      <c r="F115" s="121"/>
      <c r="G115" s="121"/>
      <c r="H115" s="111"/>
      <c r="I115" s="110"/>
      <c r="J115" s="111"/>
    </row>
    <row r="116" spans="1:10" ht="13.8" thickBot="1" x14ac:dyDescent="0.3">
      <c r="A116" s="125"/>
      <c r="B116" s="112"/>
      <c r="C116" s="122"/>
      <c r="D116" s="113"/>
      <c r="E116" s="112"/>
      <c r="F116" s="122"/>
      <c r="G116" s="122"/>
      <c r="H116" s="113"/>
      <c r="I116" s="112"/>
      <c r="J116" s="113"/>
    </row>
    <row r="117" spans="1:10" ht="12.75" customHeight="1" x14ac:dyDescent="0.25">
      <c r="A117" s="123" t="s">
        <v>83</v>
      </c>
      <c r="B117" s="108" t="s">
        <v>84</v>
      </c>
      <c r="C117" s="120"/>
      <c r="D117" s="109"/>
      <c r="E117" s="108" t="s">
        <v>85</v>
      </c>
      <c r="F117" s="120"/>
      <c r="G117" s="120" t="s">
        <v>86</v>
      </c>
      <c r="H117" s="109"/>
      <c r="I117" s="108" t="s">
        <v>130</v>
      </c>
      <c r="J117" s="109"/>
    </row>
    <row r="118" spans="1:10" x14ac:dyDescent="0.25">
      <c r="A118" s="124"/>
      <c r="B118" s="110"/>
      <c r="C118" s="121"/>
      <c r="D118" s="111"/>
      <c r="E118" s="110"/>
      <c r="F118" s="121"/>
      <c r="G118" s="121"/>
      <c r="H118" s="111"/>
      <c r="I118" s="110"/>
      <c r="J118" s="111"/>
    </row>
    <row r="119" spans="1:10" x14ac:dyDescent="0.25">
      <c r="A119" s="124"/>
      <c r="B119" s="110"/>
      <c r="C119" s="121"/>
      <c r="D119" s="111"/>
      <c r="E119" s="110"/>
      <c r="F119" s="121"/>
      <c r="G119" s="121"/>
      <c r="H119" s="111"/>
      <c r="I119" s="110"/>
      <c r="J119" s="111"/>
    </row>
    <row r="120" spans="1:10" x14ac:dyDescent="0.25">
      <c r="A120" s="124"/>
      <c r="B120" s="110"/>
      <c r="C120" s="121"/>
      <c r="D120" s="111"/>
      <c r="E120" s="110"/>
      <c r="F120" s="121"/>
      <c r="G120" s="121"/>
      <c r="H120" s="111"/>
      <c r="I120" s="110"/>
      <c r="J120" s="111"/>
    </row>
    <row r="121" spans="1:10" ht="13.8" thickBot="1" x14ac:dyDescent="0.3">
      <c r="A121" s="125"/>
      <c r="B121" s="112"/>
      <c r="C121" s="122"/>
      <c r="D121" s="113"/>
      <c r="E121" s="112"/>
      <c r="F121" s="122"/>
      <c r="G121" s="122"/>
      <c r="H121" s="113"/>
      <c r="I121" s="112"/>
      <c r="J121" s="113"/>
    </row>
    <row r="122" spans="1:10" ht="12.75" customHeight="1" x14ac:dyDescent="0.25">
      <c r="A122" s="123" t="s">
        <v>87</v>
      </c>
      <c r="B122" s="108" t="s">
        <v>88</v>
      </c>
      <c r="C122" s="120"/>
      <c r="D122" s="109"/>
      <c r="E122" s="108" t="s">
        <v>89</v>
      </c>
      <c r="F122" s="120"/>
      <c r="G122" s="120"/>
      <c r="H122" s="109"/>
      <c r="I122" s="114" t="s">
        <v>140</v>
      </c>
      <c r="J122" s="115"/>
    </row>
    <row r="123" spans="1:10" x14ac:dyDescent="0.25">
      <c r="A123" s="124"/>
      <c r="B123" s="110"/>
      <c r="C123" s="121"/>
      <c r="D123" s="111"/>
      <c r="E123" s="110"/>
      <c r="F123" s="121"/>
      <c r="G123" s="121"/>
      <c r="H123" s="111"/>
      <c r="I123" s="116"/>
      <c r="J123" s="117"/>
    </row>
    <row r="124" spans="1:10" x14ac:dyDescent="0.25">
      <c r="A124" s="124"/>
      <c r="B124" s="110"/>
      <c r="C124" s="121"/>
      <c r="D124" s="111"/>
      <c r="E124" s="110"/>
      <c r="F124" s="121"/>
      <c r="G124" s="121"/>
      <c r="H124" s="111"/>
      <c r="I124" s="116"/>
      <c r="J124" s="117"/>
    </row>
    <row r="125" spans="1:10" x14ac:dyDescent="0.25">
      <c r="A125" s="124"/>
      <c r="B125" s="110"/>
      <c r="C125" s="121"/>
      <c r="D125" s="111"/>
      <c r="E125" s="110"/>
      <c r="F125" s="121"/>
      <c r="G125" s="121"/>
      <c r="H125" s="111"/>
      <c r="I125" s="116"/>
      <c r="J125" s="117"/>
    </row>
    <row r="126" spans="1:10" x14ac:dyDescent="0.25">
      <c r="A126" s="124"/>
      <c r="B126" s="110"/>
      <c r="C126" s="121"/>
      <c r="D126" s="111"/>
      <c r="E126" s="110"/>
      <c r="F126" s="121"/>
      <c r="G126" s="121"/>
      <c r="H126" s="111"/>
      <c r="I126" s="116"/>
      <c r="J126" s="117"/>
    </row>
    <row r="127" spans="1:10" x14ac:dyDescent="0.25">
      <c r="A127" s="124"/>
      <c r="B127" s="110"/>
      <c r="C127" s="121"/>
      <c r="D127" s="111"/>
      <c r="E127" s="110"/>
      <c r="F127" s="121"/>
      <c r="G127" s="121"/>
      <c r="H127" s="111"/>
      <c r="I127" s="116"/>
      <c r="J127" s="117"/>
    </row>
    <row r="128" spans="1:10" x14ac:dyDescent="0.25">
      <c r="A128" s="124"/>
      <c r="B128" s="110"/>
      <c r="C128" s="121"/>
      <c r="D128" s="111"/>
      <c r="E128" s="110"/>
      <c r="F128" s="121"/>
      <c r="G128" s="121"/>
      <c r="H128" s="111"/>
      <c r="I128" s="116"/>
      <c r="J128" s="117"/>
    </row>
    <row r="129" spans="1:12" ht="13.8" thickBot="1" x14ac:dyDescent="0.3">
      <c r="A129" s="125"/>
      <c r="B129" s="112"/>
      <c r="C129" s="122"/>
      <c r="D129" s="113"/>
      <c r="E129" s="112"/>
      <c r="F129" s="122"/>
      <c r="G129" s="122"/>
      <c r="H129" s="113"/>
      <c r="I129" s="118"/>
      <c r="J129" s="119"/>
    </row>
    <row r="130" spans="1:12" ht="12.75" customHeight="1" x14ac:dyDescent="0.25">
      <c r="A130" s="123" t="s">
        <v>90</v>
      </c>
      <c r="B130" s="108" t="s">
        <v>91</v>
      </c>
      <c r="C130" s="120"/>
      <c r="D130" s="109"/>
      <c r="E130" s="108" t="s">
        <v>92</v>
      </c>
      <c r="F130" s="120"/>
      <c r="G130" s="120"/>
      <c r="H130" s="109"/>
      <c r="I130" s="132" t="s">
        <v>93</v>
      </c>
      <c r="J130" s="133"/>
    </row>
    <row r="131" spans="1:12" x14ac:dyDescent="0.25">
      <c r="A131" s="124"/>
      <c r="B131" s="110"/>
      <c r="C131" s="121"/>
      <c r="D131" s="111"/>
      <c r="E131" s="110"/>
      <c r="F131" s="121"/>
      <c r="G131" s="121"/>
      <c r="H131" s="111"/>
      <c r="I131" s="134"/>
      <c r="J131" s="135"/>
    </row>
    <row r="132" spans="1:12" x14ac:dyDescent="0.25">
      <c r="A132" s="124"/>
      <c r="B132" s="110"/>
      <c r="C132" s="121"/>
      <c r="D132" s="111"/>
      <c r="E132" s="110"/>
      <c r="F132" s="121"/>
      <c r="G132" s="121"/>
      <c r="H132" s="111"/>
      <c r="I132" s="134"/>
      <c r="J132" s="135"/>
    </row>
    <row r="133" spans="1:12" ht="13.8" thickBot="1" x14ac:dyDescent="0.3">
      <c r="A133" s="125"/>
      <c r="B133" s="112"/>
      <c r="C133" s="122"/>
      <c r="D133" s="113"/>
      <c r="E133" s="112"/>
      <c r="F133" s="122"/>
      <c r="G133" s="122"/>
      <c r="H133" s="113"/>
      <c r="I133" s="136"/>
      <c r="J133" s="137"/>
    </row>
    <row r="134" spans="1:12" x14ac:dyDescent="0.25">
      <c r="A134"/>
    </row>
    <row r="135" spans="1:12" x14ac:dyDescent="0.25">
      <c r="A135"/>
    </row>
    <row r="136" spans="1:12" x14ac:dyDescent="0.25">
      <c r="A136"/>
    </row>
    <row r="137" spans="1:12" x14ac:dyDescent="0.25">
      <c r="A137" s="106"/>
      <c r="B137" s="105"/>
      <c r="C137" s="105"/>
      <c r="D137" s="105"/>
      <c r="E137" s="105"/>
      <c r="F137" s="105"/>
      <c r="G137" s="105"/>
      <c r="H137" s="105"/>
    </row>
    <row r="138" spans="1:12" ht="13.8" thickBot="1" x14ac:dyDescent="0.3">
      <c r="B138" s="71" t="s">
        <v>47</v>
      </c>
      <c r="E138" s="71" t="s">
        <v>48</v>
      </c>
      <c r="I138" s="71" t="s">
        <v>49</v>
      </c>
    </row>
    <row r="139" spans="1:12" ht="12.75" customHeight="1" x14ac:dyDescent="0.25">
      <c r="A139" s="123" t="s">
        <v>94</v>
      </c>
      <c r="B139" s="108" t="s">
        <v>95</v>
      </c>
      <c r="C139" s="120"/>
      <c r="D139" s="109"/>
      <c r="E139" s="108" t="s">
        <v>96</v>
      </c>
      <c r="F139" s="120"/>
      <c r="G139" s="120"/>
      <c r="H139" s="109"/>
      <c r="I139" s="108" t="s">
        <v>141</v>
      </c>
      <c r="J139" s="109"/>
    </row>
    <row r="140" spans="1:12" x14ac:dyDescent="0.25">
      <c r="A140" s="124"/>
      <c r="B140" s="110"/>
      <c r="C140" s="121"/>
      <c r="D140" s="111"/>
      <c r="E140" s="110"/>
      <c r="F140" s="121"/>
      <c r="G140" s="121"/>
      <c r="H140" s="111"/>
      <c r="I140" s="110"/>
      <c r="J140" s="111"/>
      <c r="L140" s="72"/>
    </row>
    <row r="141" spans="1:12" x14ac:dyDescent="0.25">
      <c r="A141" s="124"/>
      <c r="B141" s="110"/>
      <c r="C141" s="121"/>
      <c r="D141" s="111"/>
      <c r="E141" s="110"/>
      <c r="F141" s="121"/>
      <c r="G141" s="121"/>
      <c r="H141" s="111"/>
      <c r="I141" s="110"/>
      <c r="J141" s="111"/>
    </row>
    <row r="142" spans="1:12" x14ac:dyDescent="0.25">
      <c r="A142" s="124"/>
      <c r="B142" s="110"/>
      <c r="C142" s="121"/>
      <c r="D142" s="111"/>
      <c r="E142" s="110"/>
      <c r="F142" s="121"/>
      <c r="G142" s="121"/>
      <c r="H142" s="111"/>
      <c r="I142" s="110"/>
      <c r="J142" s="111"/>
    </row>
    <row r="143" spans="1:12" ht="13.8" thickBot="1" x14ac:dyDescent="0.3">
      <c r="A143" s="125"/>
      <c r="B143" s="112"/>
      <c r="C143" s="122"/>
      <c r="D143" s="113"/>
      <c r="E143" s="112"/>
      <c r="F143" s="122"/>
      <c r="G143" s="122"/>
      <c r="H143" s="113"/>
      <c r="I143" s="112"/>
      <c r="J143" s="113"/>
    </row>
    <row r="144" spans="1:12" ht="12.75" customHeight="1" x14ac:dyDescent="0.25">
      <c r="A144" s="123" t="s">
        <v>97</v>
      </c>
      <c r="B144" s="108" t="s">
        <v>98</v>
      </c>
      <c r="C144" s="120"/>
      <c r="D144" s="109"/>
      <c r="E144" s="108" t="s">
        <v>99</v>
      </c>
      <c r="F144" s="120"/>
      <c r="G144" s="120"/>
      <c r="H144" s="109"/>
      <c r="I144" s="108" t="s">
        <v>100</v>
      </c>
      <c r="J144" s="109"/>
    </row>
    <row r="145" spans="1:10" x14ac:dyDescent="0.25">
      <c r="A145" s="124"/>
      <c r="B145" s="110"/>
      <c r="C145" s="121"/>
      <c r="D145" s="111"/>
      <c r="E145" s="110"/>
      <c r="F145" s="121"/>
      <c r="G145" s="121"/>
      <c r="H145" s="111"/>
      <c r="I145" s="110"/>
      <c r="J145" s="111"/>
    </row>
    <row r="146" spans="1:10" x14ac:dyDescent="0.25">
      <c r="A146" s="124"/>
      <c r="B146" s="110"/>
      <c r="C146" s="121"/>
      <c r="D146" s="111"/>
      <c r="E146" s="110"/>
      <c r="F146" s="121"/>
      <c r="G146" s="121"/>
      <c r="H146" s="111"/>
      <c r="I146" s="110"/>
      <c r="J146" s="111"/>
    </row>
    <row r="147" spans="1:10" ht="13.8" thickBot="1" x14ac:dyDescent="0.3">
      <c r="A147" s="125"/>
      <c r="B147" s="112"/>
      <c r="C147" s="122"/>
      <c r="D147" s="113"/>
      <c r="E147" s="112"/>
      <c r="F147" s="122"/>
      <c r="G147" s="122"/>
      <c r="H147" s="113"/>
      <c r="I147" s="112"/>
      <c r="J147" s="113"/>
    </row>
    <row r="148" spans="1:10" ht="12.75" customHeight="1" x14ac:dyDescent="0.25">
      <c r="A148" s="123" t="s">
        <v>101</v>
      </c>
      <c r="B148" s="108" t="s">
        <v>102</v>
      </c>
      <c r="C148" s="120"/>
      <c r="D148" s="109"/>
      <c r="E148" s="108" t="s">
        <v>103</v>
      </c>
      <c r="F148" s="120"/>
      <c r="G148" s="120"/>
      <c r="H148" s="109"/>
      <c r="I148" s="108" t="s">
        <v>129</v>
      </c>
      <c r="J148" s="109"/>
    </row>
    <row r="149" spans="1:10" x14ac:dyDescent="0.25">
      <c r="A149" s="124"/>
      <c r="B149" s="110"/>
      <c r="C149" s="121"/>
      <c r="D149" s="111"/>
      <c r="E149" s="110"/>
      <c r="F149" s="121"/>
      <c r="G149" s="121"/>
      <c r="H149" s="111"/>
      <c r="I149" s="110"/>
      <c r="J149" s="111"/>
    </row>
    <row r="150" spans="1:10" x14ac:dyDescent="0.25">
      <c r="A150" s="124"/>
      <c r="B150" s="110"/>
      <c r="C150" s="121"/>
      <c r="D150" s="111"/>
      <c r="E150" s="110"/>
      <c r="F150" s="121"/>
      <c r="G150" s="121"/>
      <c r="H150" s="111"/>
      <c r="I150" s="110"/>
      <c r="J150" s="111"/>
    </row>
    <row r="151" spans="1:10" ht="13.8" thickBot="1" x14ac:dyDescent="0.3">
      <c r="A151" s="125"/>
      <c r="B151" s="112"/>
      <c r="C151" s="122"/>
      <c r="D151" s="113"/>
      <c r="E151" s="112"/>
      <c r="F151" s="122"/>
      <c r="G151" s="122"/>
      <c r="H151" s="113"/>
      <c r="I151" s="112"/>
      <c r="J151" s="113"/>
    </row>
  </sheetData>
  <sheetProtection selectLockedCells="1"/>
  <mergeCells count="124">
    <mergeCell ref="A148:A151"/>
    <mergeCell ref="B148:D151"/>
    <mergeCell ref="E148:H151"/>
    <mergeCell ref="I148:J151"/>
    <mergeCell ref="G41:H41"/>
    <mergeCell ref="F34:F40"/>
    <mergeCell ref="G63:G64"/>
    <mergeCell ref="H48:J64"/>
    <mergeCell ref="A62:G62"/>
    <mergeCell ref="B44:D44"/>
    <mergeCell ref="G44:I44"/>
    <mergeCell ref="A45:J45"/>
    <mergeCell ref="F46:G46"/>
    <mergeCell ref="A46:D46"/>
    <mergeCell ref="I47:J47"/>
    <mergeCell ref="G47:G61"/>
    <mergeCell ref="E47:E61"/>
    <mergeCell ref="I34:I40"/>
    <mergeCell ref="G34:H34"/>
    <mergeCell ref="G35:H35"/>
    <mergeCell ref="G36:H36"/>
    <mergeCell ref="G37:H37"/>
    <mergeCell ref="G38:H38"/>
    <mergeCell ref="G39:H39"/>
    <mergeCell ref="G40:H40"/>
    <mergeCell ref="B43:D43"/>
    <mergeCell ref="G43:I43"/>
    <mergeCell ref="A23:C23"/>
    <mergeCell ref="A25:C25"/>
    <mergeCell ref="A22:I22"/>
    <mergeCell ref="A33:I33"/>
    <mergeCell ref="A27:C27"/>
    <mergeCell ref="A28:C28"/>
    <mergeCell ref="A31:C31"/>
    <mergeCell ref="A1:I1"/>
    <mergeCell ref="B14:D14"/>
    <mergeCell ref="B15:D15"/>
    <mergeCell ref="A9:E9"/>
    <mergeCell ref="F3:J9"/>
    <mergeCell ref="F2:I2"/>
    <mergeCell ref="B17:D17"/>
    <mergeCell ref="A11:E11"/>
    <mergeCell ref="B16:D16"/>
    <mergeCell ref="A2:E2"/>
    <mergeCell ref="A3:E3"/>
    <mergeCell ref="A4:E4"/>
    <mergeCell ref="A12:E12"/>
    <mergeCell ref="B8:D8"/>
    <mergeCell ref="A10:E10"/>
    <mergeCell ref="A19:E19"/>
    <mergeCell ref="A29:C29"/>
    <mergeCell ref="J35:J40"/>
    <mergeCell ref="A42:I42"/>
    <mergeCell ref="F10:J19"/>
    <mergeCell ref="A107:A111"/>
    <mergeCell ref="A77:A81"/>
    <mergeCell ref="A87:A91"/>
    <mergeCell ref="A67:A71"/>
    <mergeCell ref="A72:A76"/>
    <mergeCell ref="B13:D13"/>
    <mergeCell ref="B34:C40"/>
    <mergeCell ref="E34:E40"/>
    <mergeCell ref="B18:D18"/>
    <mergeCell ref="B102:D106"/>
    <mergeCell ref="B107:D111"/>
    <mergeCell ref="I102:J106"/>
    <mergeCell ref="I107:J111"/>
    <mergeCell ref="B67:D71"/>
    <mergeCell ref="B72:D76"/>
    <mergeCell ref="A20:J20"/>
    <mergeCell ref="E31:I31"/>
    <mergeCell ref="E23:I28"/>
    <mergeCell ref="A24:C24"/>
    <mergeCell ref="A21:J21"/>
    <mergeCell ref="A32:I32"/>
    <mergeCell ref="I130:J133"/>
    <mergeCell ref="I139:J143"/>
    <mergeCell ref="I144:J147"/>
    <mergeCell ref="B144:D147"/>
    <mergeCell ref="B122:D129"/>
    <mergeCell ref="B130:D133"/>
    <mergeCell ref="B139:D143"/>
    <mergeCell ref="A117:A121"/>
    <mergeCell ref="A112:A116"/>
    <mergeCell ref="B112:D116"/>
    <mergeCell ref="B117:D121"/>
    <mergeCell ref="I112:J116"/>
    <mergeCell ref="B77:D81"/>
    <mergeCell ref="B87:D91"/>
    <mergeCell ref="B97:D101"/>
    <mergeCell ref="A139:A143"/>
    <mergeCell ref="A144:A147"/>
    <mergeCell ref="A122:A129"/>
    <mergeCell ref="A130:A133"/>
    <mergeCell ref="E67:H71"/>
    <mergeCell ref="E72:H76"/>
    <mergeCell ref="E77:H81"/>
    <mergeCell ref="A97:A101"/>
    <mergeCell ref="A92:A96"/>
    <mergeCell ref="B92:D96"/>
    <mergeCell ref="A82:A86"/>
    <mergeCell ref="B82:D86"/>
    <mergeCell ref="E130:H133"/>
    <mergeCell ref="E139:H143"/>
    <mergeCell ref="E144:H147"/>
    <mergeCell ref="A102:A106"/>
    <mergeCell ref="I67:J71"/>
    <mergeCell ref="I72:J76"/>
    <mergeCell ref="I77:J81"/>
    <mergeCell ref="I117:J121"/>
    <mergeCell ref="I122:J129"/>
    <mergeCell ref="E122:H129"/>
    <mergeCell ref="E112:H116"/>
    <mergeCell ref="E117:H121"/>
    <mergeCell ref="E102:H106"/>
    <mergeCell ref="E107:H111"/>
    <mergeCell ref="E87:H91"/>
    <mergeCell ref="E97:H101"/>
    <mergeCell ref="I97:J101"/>
    <mergeCell ref="E92:H96"/>
    <mergeCell ref="I92:J96"/>
    <mergeCell ref="E82:H86"/>
    <mergeCell ref="I82:J86"/>
    <mergeCell ref="I87:J91"/>
  </mergeCells>
  <phoneticPr fontId="0" type="noConversion"/>
  <dataValidations count="2">
    <dataValidation type="whole" allowBlank="1" showInputMessage="1" showErrorMessage="1" errorTitle="Not applicable." error="This line item does not apply for the 2025 Pro Bono Spring Break program. " promptTitle="Not applicable." sqref="A24:D27 D34:D41" xr:uid="{586D3C4F-4EB7-4588-9642-6C6EBD4AC3C2}">
      <formula1>0</formula1>
      <formula2>0</formula2>
    </dataValidation>
    <dataValidation type="whole" allowBlank="1" showInputMessage="1" showErrorMessage="1" errorTitle="STOP." error="Please do not make changes to this section." sqref="A46:G64" xr:uid="{DE9403E6-C9FA-42EE-83E7-2EAA896F556F}">
      <formula1>0</formula1>
      <formula2>0</formula2>
    </dataValidation>
  </dataValidations>
  <printOptions horizontalCentered="1"/>
  <pageMargins left="0.25" right="0.25" top="0.75" bottom="0.75" header="0.3" footer="0.3"/>
  <pageSetup scale="75" fitToWidth="0" fitToHeight="2" orientation="portrait" r:id="rId1"/>
  <headerFooter alignWithMargins="0">
    <oddHeader xml:space="preserve">&amp;C&amp;"Arial,Bold"&amp;18STATE BAR OF TEXAS&amp;"Arial,Regular"&amp;10
&amp;"Arial,Bold"&amp;12Request for Reimbursement of Expenses&amp;R
</oddHeader>
  </headerFooter>
  <rowBreaks count="1" manualBreakCount="1"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topLeftCell="A10" zoomScaleNormal="100" workbookViewId="0">
      <selection activeCell="E30" sqref="E30:I30"/>
    </sheetView>
  </sheetViews>
  <sheetFormatPr defaultRowHeight="13.2" x14ac:dyDescent="0.25"/>
  <cols>
    <col min="1" max="1" width="19" customWidth="1"/>
    <col min="2" max="2" width="13.6640625" customWidth="1"/>
    <col min="3" max="3" width="3.44140625" customWidth="1"/>
    <col min="4" max="4" width="14.44140625" customWidth="1"/>
    <col min="5" max="5" width="2.44140625" customWidth="1"/>
    <col min="6" max="6" width="12.6640625" customWidth="1"/>
    <col min="7" max="7" width="2.44140625" customWidth="1"/>
    <col min="8" max="8" width="7" customWidth="1"/>
    <col min="9" max="9" width="5.44140625" customWidth="1"/>
    <col min="10" max="10" width="31.6640625" customWidth="1"/>
    <col min="12" max="12" width="15" customWidth="1"/>
  </cols>
  <sheetData>
    <row r="1" spans="1:12" ht="13.8" thickBot="1" x14ac:dyDescent="0.3">
      <c r="A1" s="161"/>
      <c r="B1" s="161"/>
      <c r="C1" s="161"/>
      <c r="D1" s="161"/>
      <c r="E1" s="161"/>
      <c r="F1" s="161"/>
      <c r="G1" s="161"/>
      <c r="H1" s="161"/>
      <c r="I1" s="161"/>
      <c r="J1" s="94">
        <f ca="1">NOW()</f>
        <v>45576.302822685182</v>
      </c>
    </row>
    <row r="2" spans="1:12" x14ac:dyDescent="0.25">
      <c r="A2" s="196"/>
      <c r="B2" s="197"/>
      <c r="C2" s="197"/>
      <c r="D2" s="197"/>
      <c r="E2" s="198"/>
      <c r="F2" s="182"/>
      <c r="G2" s="161"/>
      <c r="H2" s="161"/>
      <c r="I2" s="161"/>
      <c r="J2" s="28" t="s">
        <v>0</v>
      </c>
    </row>
    <row r="3" spans="1:12" ht="15.6" x14ac:dyDescent="0.3">
      <c r="A3" s="242" t="s">
        <v>104</v>
      </c>
      <c r="B3" s="190"/>
      <c r="C3" s="190"/>
      <c r="D3" s="190"/>
      <c r="E3" s="191"/>
      <c r="F3" s="182"/>
      <c r="G3" s="161"/>
      <c r="H3" s="161"/>
      <c r="I3" s="161"/>
      <c r="J3" s="161"/>
      <c r="L3" s="89">
        <v>39814</v>
      </c>
    </row>
    <row r="4" spans="1:12" x14ac:dyDescent="0.25">
      <c r="A4" s="243" t="s">
        <v>105</v>
      </c>
      <c r="B4" s="192"/>
      <c r="C4" s="192"/>
      <c r="D4" s="192"/>
      <c r="E4" s="244"/>
      <c r="F4" s="161"/>
      <c r="G4" s="161"/>
      <c r="H4" s="161"/>
      <c r="I4" s="161"/>
      <c r="J4" s="161"/>
    </row>
    <row r="5" spans="1:12" ht="17.399999999999999" x14ac:dyDescent="0.3">
      <c r="A5" s="2"/>
      <c r="B5" s="5" t="s">
        <v>1</v>
      </c>
      <c r="C5" s="5"/>
      <c r="D5" s="5" t="s">
        <v>2</v>
      </c>
      <c r="E5" s="3"/>
      <c r="F5" s="182"/>
      <c r="G5" s="161"/>
      <c r="H5" s="161"/>
      <c r="I5" s="161"/>
      <c r="J5" s="161"/>
    </row>
    <row r="6" spans="1:12" x14ac:dyDescent="0.25">
      <c r="A6" s="1" t="s">
        <v>106</v>
      </c>
      <c r="B6" s="40">
        <v>39933</v>
      </c>
      <c r="C6" s="4" t="s">
        <v>41</v>
      </c>
      <c r="D6" s="40">
        <v>39945</v>
      </c>
      <c r="E6" s="103"/>
      <c r="F6" s="182"/>
      <c r="G6" s="161"/>
      <c r="H6" s="161"/>
      <c r="I6" s="161"/>
      <c r="J6" s="161"/>
    </row>
    <row r="7" spans="1:12" x14ac:dyDescent="0.25">
      <c r="A7" s="1" t="s">
        <v>3</v>
      </c>
      <c r="B7" s="40">
        <v>39933</v>
      </c>
      <c r="C7" s="4" t="s">
        <v>41</v>
      </c>
      <c r="D7" s="40">
        <v>39945</v>
      </c>
      <c r="E7" s="103"/>
      <c r="F7" s="182"/>
      <c r="G7" s="161"/>
      <c r="H7" s="161"/>
      <c r="I7" s="161"/>
      <c r="J7" s="161"/>
    </row>
    <row r="8" spans="1:12" x14ac:dyDescent="0.25">
      <c r="A8" s="1" t="s">
        <v>4</v>
      </c>
      <c r="B8" s="172" t="s">
        <v>107</v>
      </c>
      <c r="C8" s="172"/>
      <c r="D8" s="172"/>
      <c r="E8" s="103"/>
      <c r="F8" s="182"/>
      <c r="G8" s="161"/>
      <c r="H8" s="161"/>
      <c r="I8" s="161"/>
      <c r="J8" s="161"/>
    </row>
    <row r="9" spans="1:12" x14ac:dyDescent="0.25">
      <c r="A9" s="173"/>
      <c r="B9" s="174"/>
      <c r="C9" s="174"/>
      <c r="D9" s="174"/>
      <c r="E9" s="175"/>
      <c r="F9" s="182"/>
      <c r="G9" s="161"/>
      <c r="H9" s="161"/>
      <c r="I9" s="161"/>
      <c r="J9" s="161"/>
    </row>
    <row r="10" spans="1:12" ht="13.8" thickBot="1" x14ac:dyDescent="0.3">
      <c r="A10" s="245"/>
      <c r="B10" s="246"/>
      <c r="C10" s="246"/>
      <c r="D10" s="246"/>
      <c r="E10" s="247"/>
      <c r="F10" s="182"/>
      <c r="G10" s="161"/>
      <c r="H10" s="161"/>
      <c r="I10" s="161"/>
      <c r="J10" s="161"/>
    </row>
    <row r="11" spans="1:12" x14ac:dyDescent="0.25">
      <c r="A11" s="196"/>
      <c r="B11" s="197"/>
      <c r="C11" s="197"/>
      <c r="D11" s="197"/>
      <c r="E11" s="198"/>
      <c r="F11" s="182"/>
    </row>
    <row r="12" spans="1:12" ht="15.6" x14ac:dyDescent="0.3">
      <c r="A12" s="183" t="s">
        <v>6</v>
      </c>
      <c r="B12" s="184"/>
      <c r="C12" s="184"/>
      <c r="D12" s="184"/>
      <c r="E12" s="185"/>
      <c r="F12" s="182"/>
    </row>
    <row r="13" spans="1:12" ht="12" customHeight="1" x14ac:dyDescent="0.25">
      <c r="A13" s="193" t="s">
        <v>108</v>
      </c>
      <c r="B13" s="194"/>
      <c r="C13" s="194"/>
      <c r="D13" s="194"/>
      <c r="E13" s="195"/>
      <c r="F13" s="182"/>
    </row>
    <row r="14" spans="1:12" x14ac:dyDescent="0.25">
      <c r="A14" s="53" t="s">
        <v>8</v>
      </c>
      <c r="B14" s="159">
        <v>1234567</v>
      </c>
      <c r="C14" s="159"/>
      <c r="D14" s="159"/>
      <c r="E14" s="103"/>
      <c r="F14" s="182"/>
    </row>
    <row r="15" spans="1:12" x14ac:dyDescent="0.25">
      <c r="A15" s="1" t="s">
        <v>9</v>
      </c>
      <c r="B15" s="172" t="s">
        <v>109</v>
      </c>
      <c r="C15" s="172"/>
      <c r="D15" s="172"/>
      <c r="E15" s="103"/>
      <c r="F15" s="182"/>
    </row>
    <row r="16" spans="1:12" x14ac:dyDescent="0.25">
      <c r="A16" s="1" t="s">
        <v>10</v>
      </c>
      <c r="B16" s="172" t="s">
        <v>110</v>
      </c>
      <c r="C16" s="172"/>
      <c r="D16" s="172"/>
      <c r="E16" s="103"/>
      <c r="F16" s="182"/>
    </row>
    <row r="17" spans="1:10" x14ac:dyDescent="0.25">
      <c r="A17" s="1"/>
      <c r="B17" s="172" t="s">
        <v>111</v>
      </c>
      <c r="C17" s="172"/>
      <c r="D17" s="172"/>
      <c r="E17" s="103"/>
      <c r="F17" s="182"/>
    </row>
    <row r="18" spans="1:10" x14ac:dyDescent="0.25">
      <c r="A18" s="1" t="s">
        <v>11</v>
      </c>
      <c r="B18" s="172" t="s">
        <v>112</v>
      </c>
      <c r="C18" s="172"/>
      <c r="D18" s="172"/>
      <c r="E18" s="103"/>
      <c r="F18" s="182"/>
    </row>
    <row r="19" spans="1:10" x14ac:dyDescent="0.25">
      <c r="A19" s="1" t="s">
        <v>12</v>
      </c>
      <c r="B19" s="172"/>
      <c r="C19" s="172"/>
      <c r="D19" s="172"/>
      <c r="E19" s="103"/>
      <c r="F19" s="182"/>
    </row>
    <row r="20" spans="1:10" ht="13.8" thickBot="1" x14ac:dyDescent="0.3">
      <c r="A20" s="138"/>
      <c r="B20" s="139"/>
      <c r="C20" s="139"/>
      <c r="D20" s="139"/>
      <c r="E20" s="140"/>
      <c r="F20" s="182"/>
    </row>
    <row r="21" spans="1:10" ht="13.8" thickBot="1" x14ac:dyDescent="0.3">
      <c r="A21" s="139"/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0" ht="15.6" x14ac:dyDescent="0.3">
      <c r="A22" s="126" t="s">
        <v>113</v>
      </c>
      <c r="B22" s="127"/>
      <c r="C22" s="127"/>
      <c r="D22" s="127"/>
      <c r="E22" s="127"/>
      <c r="F22" s="127"/>
      <c r="G22" s="127"/>
      <c r="H22" s="127"/>
      <c r="I22" s="127"/>
      <c r="J22" s="128"/>
    </row>
    <row r="23" spans="1:10" x14ac:dyDescent="0.25">
      <c r="A23" s="147" t="s">
        <v>114</v>
      </c>
      <c r="B23" s="148"/>
      <c r="C23" s="148"/>
      <c r="D23" s="148"/>
      <c r="E23" s="148"/>
      <c r="F23" s="148"/>
      <c r="G23" s="148"/>
      <c r="H23" s="148"/>
      <c r="I23" s="149"/>
      <c r="J23" s="8" t="s">
        <v>15</v>
      </c>
    </row>
    <row r="24" spans="1:10" x14ac:dyDescent="0.25">
      <c r="A24" s="141" t="s">
        <v>16</v>
      </c>
      <c r="B24" s="142"/>
      <c r="C24" s="143"/>
      <c r="D24" s="29">
        <v>1200</v>
      </c>
      <c r="E24" s="167"/>
      <c r="F24" s="160"/>
      <c r="G24" s="160"/>
      <c r="H24" s="160"/>
      <c r="I24" s="168"/>
      <c r="J24" s="21">
        <f>D24</f>
        <v>1200</v>
      </c>
    </row>
    <row r="25" spans="1:10" x14ac:dyDescent="0.25">
      <c r="A25" s="141" t="s">
        <v>17</v>
      </c>
      <c r="B25" s="142"/>
      <c r="C25" s="143"/>
      <c r="D25" s="29">
        <v>100</v>
      </c>
      <c r="E25" s="169"/>
      <c r="F25" s="161"/>
      <c r="G25" s="161"/>
      <c r="H25" s="161"/>
      <c r="I25" s="170"/>
      <c r="J25" s="21">
        <f>D25</f>
        <v>100</v>
      </c>
    </row>
    <row r="26" spans="1:10" x14ac:dyDescent="0.25">
      <c r="A26" s="141" t="s">
        <v>18</v>
      </c>
      <c r="B26" s="142"/>
      <c r="C26" s="143"/>
      <c r="D26" s="29">
        <v>300</v>
      </c>
      <c r="E26" s="169"/>
      <c r="F26" s="161"/>
      <c r="G26" s="161"/>
      <c r="H26" s="161"/>
      <c r="I26" s="170"/>
      <c r="J26" s="21">
        <f>D26</f>
        <v>300</v>
      </c>
    </row>
    <row r="27" spans="1:10" x14ac:dyDescent="0.25">
      <c r="A27" s="141" t="s">
        <v>115</v>
      </c>
      <c r="B27" s="142"/>
      <c r="C27" s="143"/>
      <c r="D27" s="29">
        <v>8</v>
      </c>
      <c r="E27" s="169"/>
      <c r="F27" s="161"/>
      <c r="G27" s="161"/>
      <c r="H27" s="161"/>
      <c r="I27" s="170"/>
      <c r="J27" s="21">
        <f>D27</f>
        <v>8</v>
      </c>
    </row>
    <row r="28" spans="1:10" x14ac:dyDescent="0.25">
      <c r="A28" s="141" t="s">
        <v>21</v>
      </c>
      <c r="B28" s="142"/>
      <c r="C28" s="143"/>
      <c r="D28" s="29">
        <v>50</v>
      </c>
      <c r="E28" s="169"/>
      <c r="F28" s="161"/>
      <c r="G28" s="161"/>
      <c r="H28" s="161"/>
      <c r="I28" s="170"/>
      <c r="J28" s="21">
        <f>D28</f>
        <v>50</v>
      </c>
    </row>
    <row r="29" spans="1:10" x14ac:dyDescent="0.25">
      <c r="A29" s="141" t="s">
        <v>22</v>
      </c>
      <c r="B29" s="142"/>
      <c r="C29" s="143"/>
      <c r="D29" s="30">
        <v>30</v>
      </c>
      <c r="E29" s="96" t="s">
        <v>23</v>
      </c>
      <c r="F29" s="41">
        <f>IF(B7&lt;&gt;L4,IF((B7&lt;L3),IF((D7&lt;L3),0.585,0.55),0.55),0.55)</f>
        <v>0.55000000000000004</v>
      </c>
      <c r="G29" s="27" t="s">
        <v>24</v>
      </c>
      <c r="H29" s="6"/>
      <c r="J29" s="21">
        <f>D29*F29</f>
        <v>16.5</v>
      </c>
    </row>
    <row r="30" spans="1:10" x14ac:dyDescent="0.25">
      <c r="A30" s="141" t="s">
        <v>116</v>
      </c>
      <c r="B30" s="142"/>
      <c r="C30" s="143"/>
      <c r="D30" s="31">
        <v>25</v>
      </c>
      <c r="E30" s="239" t="s">
        <v>117</v>
      </c>
      <c r="F30" s="240"/>
      <c r="G30" s="240"/>
      <c r="H30" s="240"/>
      <c r="I30" s="241"/>
      <c r="J30" s="21">
        <f>D30</f>
        <v>25</v>
      </c>
    </row>
    <row r="31" spans="1:10" ht="19.95" customHeight="1" x14ac:dyDescent="0.3">
      <c r="A31" s="129" t="s">
        <v>27</v>
      </c>
      <c r="B31" s="130"/>
      <c r="C31" s="130"/>
      <c r="D31" s="130"/>
      <c r="E31" s="130"/>
      <c r="F31" s="130"/>
      <c r="G31" s="130"/>
      <c r="H31" s="130"/>
      <c r="I31" s="131"/>
      <c r="J31" s="9">
        <f>SUM(J24:J30)</f>
        <v>1699.5</v>
      </c>
    </row>
    <row r="32" spans="1:10" x14ac:dyDescent="0.25">
      <c r="A32" s="147" t="s">
        <v>118</v>
      </c>
      <c r="B32" s="148"/>
      <c r="C32" s="148"/>
      <c r="D32" s="148"/>
      <c r="E32" s="148"/>
      <c r="F32" s="148"/>
      <c r="G32" s="148"/>
      <c r="H32" s="148"/>
      <c r="I32" s="148"/>
      <c r="J32" s="54" t="s">
        <v>119</v>
      </c>
    </row>
    <row r="33" spans="1:10" x14ac:dyDescent="0.25">
      <c r="A33" s="10" t="s">
        <v>29</v>
      </c>
      <c r="B33" s="160"/>
      <c r="C33" s="160"/>
      <c r="D33" s="99" t="s">
        <v>30</v>
      </c>
      <c r="E33" s="160"/>
      <c r="F33" s="99" t="s">
        <v>31</v>
      </c>
      <c r="G33" s="226"/>
      <c r="H33" s="229" t="s">
        <v>120</v>
      </c>
      <c r="I33" s="229"/>
    </row>
    <row r="34" spans="1:10" x14ac:dyDescent="0.25">
      <c r="A34" s="32">
        <v>39933</v>
      </c>
      <c r="B34" s="161"/>
      <c r="C34" s="161"/>
      <c r="D34" s="29">
        <v>100</v>
      </c>
      <c r="E34" s="161"/>
      <c r="F34" s="29">
        <v>50</v>
      </c>
      <c r="G34" s="227"/>
      <c r="H34" s="199">
        <v>25</v>
      </c>
      <c r="I34" s="200"/>
      <c r="J34" s="144"/>
    </row>
    <row r="35" spans="1:10" x14ac:dyDescent="0.25">
      <c r="A35" s="32">
        <v>39934</v>
      </c>
      <c r="B35" s="161"/>
      <c r="C35" s="161"/>
      <c r="D35" s="29">
        <v>100</v>
      </c>
      <c r="E35" s="161"/>
      <c r="F35" s="29">
        <v>50</v>
      </c>
      <c r="G35" s="227"/>
      <c r="H35" s="199">
        <v>0</v>
      </c>
      <c r="I35" s="200"/>
      <c r="J35" s="145"/>
    </row>
    <row r="36" spans="1:10" x14ac:dyDescent="0.25">
      <c r="A36" s="32">
        <v>39935</v>
      </c>
      <c r="B36" s="161"/>
      <c r="C36" s="161"/>
      <c r="D36" s="29">
        <v>100</v>
      </c>
      <c r="E36" s="161"/>
      <c r="F36" s="29">
        <v>50</v>
      </c>
      <c r="G36" s="227"/>
      <c r="H36" s="199">
        <v>25</v>
      </c>
      <c r="I36" s="200"/>
      <c r="J36" s="145"/>
    </row>
    <row r="37" spans="1:10" x14ac:dyDescent="0.25">
      <c r="A37" s="32">
        <v>39936</v>
      </c>
      <c r="B37" s="161"/>
      <c r="C37" s="161"/>
      <c r="D37" s="29">
        <v>100</v>
      </c>
      <c r="E37" s="161"/>
      <c r="F37" s="29">
        <v>50</v>
      </c>
      <c r="G37" s="227"/>
      <c r="H37" s="199">
        <v>0</v>
      </c>
      <c r="I37" s="200"/>
      <c r="J37" s="145"/>
    </row>
    <row r="38" spans="1:10" x14ac:dyDescent="0.25">
      <c r="A38" s="32">
        <v>39937</v>
      </c>
      <c r="B38" s="161"/>
      <c r="C38" s="161"/>
      <c r="D38" s="29">
        <v>100</v>
      </c>
      <c r="E38" s="161"/>
      <c r="F38" s="29">
        <v>50</v>
      </c>
      <c r="G38" s="227"/>
      <c r="H38" s="199">
        <v>25</v>
      </c>
      <c r="I38" s="200"/>
      <c r="J38" s="145"/>
    </row>
    <row r="39" spans="1:10" x14ac:dyDescent="0.25">
      <c r="A39" s="33">
        <v>39938</v>
      </c>
      <c r="B39" s="162"/>
      <c r="C39" s="162"/>
      <c r="D39" s="31">
        <v>0</v>
      </c>
      <c r="E39" s="162"/>
      <c r="F39" s="31">
        <v>50</v>
      </c>
      <c r="G39" s="228"/>
      <c r="H39" s="199">
        <v>0</v>
      </c>
      <c r="I39" s="200"/>
      <c r="J39" s="146"/>
    </row>
    <row r="40" spans="1:10" ht="17.399999999999999" x14ac:dyDescent="0.3">
      <c r="A40" s="56" t="s">
        <v>32</v>
      </c>
      <c r="B40" s="57"/>
      <c r="C40" s="57"/>
      <c r="D40" s="58">
        <f>SUM(D34:D39)</f>
        <v>500</v>
      </c>
      <c r="E40" s="57"/>
      <c r="F40" s="58">
        <f>SUM(F34:F39)</f>
        <v>300</v>
      </c>
      <c r="G40" s="57"/>
      <c r="H40" s="237">
        <f>SUM(H34:I39)</f>
        <v>75</v>
      </c>
      <c r="I40" s="238"/>
      <c r="J40" s="55">
        <f>SUM(D40,F40,H40)</f>
        <v>875</v>
      </c>
    </row>
    <row r="41" spans="1:10" ht="17.399999999999999" x14ac:dyDescent="0.3">
      <c r="A41" s="147" t="s">
        <v>121</v>
      </c>
      <c r="B41" s="148"/>
      <c r="C41" s="148"/>
      <c r="D41" s="148"/>
      <c r="E41" s="148"/>
      <c r="F41" s="148"/>
      <c r="G41" s="148"/>
      <c r="H41" s="148"/>
      <c r="I41" s="149"/>
      <c r="J41" s="22"/>
    </row>
    <row r="42" spans="1:10" ht="18" thickBot="1" x14ac:dyDescent="0.35">
      <c r="A42" s="11" t="s">
        <v>33</v>
      </c>
      <c r="B42" s="212"/>
      <c r="C42" s="213"/>
      <c r="D42" s="214"/>
      <c r="E42" s="12"/>
      <c r="F42" s="34">
        <v>0</v>
      </c>
      <c r="G42" s="204"/>
      <c r="H42" s="205"/>
      <c r="I42" s="206"/>
      <c r="J42" s="13">
        <f>F42</f>
        <v>0</v>
      </c>
    </row>
    <row r="43" spans="1:10" ht="8.25" customHeight="1" thickBot="1" x14ac:dyDescent="0.35">
      <c r="A43" s="215"/>
      <c r="B43" s="216"/>
      <c r="C43" s="216"/>
      <c r="D43" s="216"/>
      <c r="E43" s="216"/>
      <c r="F43" s="216"/>
      <c r="G43" s="216"/>
      <c r="H43" s="216"/>
      <c r="I43" s="216"/>
      <c r="J43" s="217"/>
    </row>
    <row r="44" spans="1:10" ht="18" thickBot="1" x14ac:dyDescent="0.35">
      <c r="A44" s="220" t="s">
        <v>34</v>
      </c>
      <c r="B44" s="221"/>
      <c r="C44" s="221"/>
      <c r="D44" s="221"/>
      <c r="E44" s="18"/>
      <c r="F44" s="235">
        <f>SUM(F46:F59)</f>
        <v>2574.5</v>
      </c>
      <c r="G44" s="236"/>
      <c r="H44" s="16" t="s">
        <v>35</v>
      </c>
      <c r="I44" s="15"/>
      <c r="J44" s="7">
        <f>SUM(J42,J40,J31)</f>
        <v>2574.5</v>
      </c>
    </row>
    <row r="45" spans="1:10" ht="19.95" customHeight="1" x14ac:dyDescent="0.25">
      <c r="A45" s="14" t="s">
        <v>36</v>
      </c>
      <c r="B45" s="98" t="s">
        <v>37</v>
      </c>
      <c r="C45" s="98"/>
      <c r="D45" s="98" t="s">
        <v>122</v>
      </c>
      <c r="E45" s="230"/>
      <c r="F45" s="98" t="s">
        <v>39</v>
      </c>
      <c r="G45" s="232"/>
      <c r="I45" s="234" t="s">
        <v>40</v>
      </c>
      <c r="J45" s="234"/>
    </row>
    <row r="46" spans="1:10" ht="17.25" customHeight="1" x14ac:dyDescent="0.25">
      <c r="A46" s="24" t="str">
        <f>CONCATENATE($B$61,"-",$B$62,"-50200-")</f>
        <v>1-2222-50200-</v>
      </c>
      <c r="B46" s="46">
        <f>$F$61</f>
        <v>0</v>
      </c>
      <c r="C46" s="19" t="s">
        <v>41</v>
      </c>
      <c r="D46" s="46">
        <f>$F$62</f>
        <v>0</v>
      </c>
      <c r="E46" s="225"/>
      <c r="F46" s="23">
        <f>SUM(J24)</f>
        <v>1200</v>
      </c>
      <c r="G46" s="223"/>
      <c r="H46" s="225"/>
      <c r="I46" s="225"/>
      <c r="J46" s="225"/>
    </row>
    <row r="47" spans="1:10" ht="17.25" customHeight="1" x14ac:dyDescent="0.25">
      <c r="A47" s="25" t="str">
        <f>CONCATENATE($B$61,"-",$B$62,"-50205-")</f>
        <v>1-2222-50205-</v>
      </c>
      <c r="B47" s="46">
        <f t="shared" ref="B47:B54" si="0">$F$61</f>
        <v>0</v>
      </c>
      <c r="C47" s="19" t="s">
        <v>41</v>
      </c>
      <c r="D47" s="46">
        <f t="shared" ref="D47:D54" si="1">$F$62</f>
        <v>0</v>
      </c>
      <c r="E47" s="225"/>
      <c r="F47" s="23">
        <f>SUM(D34:D39)</f>
        <v>500</v>
      </c>
      <c r="G47" s="223"/>
      <c r="H47" s="225"/>
      <c r="I47" s="225"/>
      <c r="J47" s="225"/>
    </row>
    <row r="48" spans="1:10" ht="17.25" customHeight="1" x14ac:dyDescent="0.25">
      <c r="A48" s="25" t="str">
        <f>CONCATENATE($B$61,"-",$B$62,"-50210-")</f>
        <v>1-2222-50210-</v>
      </c>
      <c r="B48" s="46">
        <f t="shared" si="0"/>
        <v>0</v>
      </c>
      <c r="C48" s="19" t="s">
        <v>41</v>
      </c>
      <c r="D48" s="46">
        <f t="shared" si="1"/>
        <v>0</v>
      </c>
      <c r="E48" s="225"/>
      <c r="F48" s="23">
        <f>SUM(F34:F39)</f>
        <v>300</v>
      </c>
      <c r="G48" s="223"/>
      <c r="H48" s="225"/>
      <c r="I48" s="225"/>
      <c r="J48" s="225"/>
    </row>
    <row r="49" spans="1:10" ht="17.25" customHeight="1" x14ac:dyDescent="0.25">
      <c r="A49" s="25" t="str">
        <f>CONCATENATE($B$61,"-",$B$62,"-50215-")</f>
        <v>1-2222-50215-</v>
      </c>
      <c r="B49" s="46">
        <f t="shared" si="0"/>
        <v>0</v>
      </c>
      <c r="C49" s="19" t="s">
        <v>41</v>
      </c>
      <c r="D49" s="46">
        <f t="shared" si="1"/>
        <v>0</v>
      </c>
      <c r="E49" s="225"/>
      <c r="F49" s="23">
        <f>SUM(J27)</f>
        <v>8</v>
      </c>
      <c r="G49" s="223"/>
      <c r="H49" s="225"/>
      <c r="I49" s="225"/>
      <c r="J49" s="225"/>
    </row>
    <row r="50" spans="1:10" ht="17.25" customHeight="1" x14ac:dyDescent="0.25">
      <c r="A50" s="25" t="str">
        <f>CONCATENATE($B$61,"-",$B$62,"-50220-")</f>
        <v>1-2222-50220-</v>
      </c>
      <c r="B50" s="46">
        <f t="shared" si="0"/>
        <v>0</v>
      </c>
      <c r="C50" s="19" t="s">
        <v>41</v>
      </c>
      <c r="D50" s="46">
        <f t="shared" si="1"/>
        <v>0</v>
      </c>
      <c r="E50" s="225"/>
      <c r="F50" s="23">
        <f>SUM(J26)</f>
        <v>300</v>
      </c>
      <c r="G50" s="223"/>
      <c r="H50" s="225"/>
      <c r="I50" s="225"/>
      <c r="J50" s="225"/>
    </row>
    <row r="51" spans="1:10" ht="17.25" customHeight="1" x14ac:dyDescent="0.25">
      <c r="A51" s="25" t="str">
        <f>CONCATENATE($B$61,"-",$B$62,"-50225-")</f>
        <v>1-2222-50225-</v>
      </c>
      <c r="B51" s="46">
        <f t="shared" si="0"/>
        <v>0</v>
      </c>
      <c r="C51" s="19" t="s">
        <v>41</v>
      </c>
      <c r="D51" s="46">
        <f t="shared" si="1"/>
        <v>0</v>
      </c>
      <c r="E51" s="225"/>
      <c r="F51" s="23">
        <f>SUM(J29)</f>
        <v>16.5</v>
      </c>
      <c r="G51" s="223"/>
      <c r="H51" s="225"/>
      <c r="I51" s="225"/>
      <c r="J51" s="225"/>
    </row>
    <row r="52" spans="1:10" ht="17.25" customHeight="1" x14ac:dyDescent="0.25">
      <c r="A52" s="45" t="str">
        <f>CONCATENATE($B$61,"-",$B$62,"-50230-")</f>
        <v>1-2222-50230-</v>
      </c>
      <c r="B52" s="46">
        <f t="shared" si="0"/>
        <v>0</v>
      </c>
      <c r="C52" s="44" t="s">
        <v>41</v>
      </c>
      <c r="D52" s="46">
        <f t="shared" si="1"/>
        <v>0</v>
      </c>
      <c r="E52" s="225"/>
      <c r="F52" s="23">
        <f>SUM(J28)</f>
        <v>50</v>
      </c>
      <c r="G52" s="223"/>
      <c r="H52" s="225"/>
      <c r="I52" s="225"/>
      <c r="J52" s="225"/>
    </row>
    <row r="53" spans="1:10" x14ac:dyDescent="0.25">
      <c r="A53" s="45" t="str">
        <f>CONCATENATE($B$61,"-",$B$62,"-50252-")</f>
        <v>1-2222-50252-</v>
      </c>
      <c r="B53" s="46">
        <f t="shared" si="0"/>
        <v>0</v>
      </c>
      <c r="C53" s="59" t="s">
        <v>41</v>
      </c>
      <c r="D53" s="46">
        <f t="shared" si="1"/>
        <v>0</v>
      </c>
      <c r="E53" s="225"/>
      <c r="F53" s="23">
        <f>SUM(H34:I39)</f>
        <v>75</v>
      </c>
      <c r="G53" s="223"/>
      <c r="H53" s="225"/>
      <c r="I53" s="225"/>
      <c r="J53" s="225"/>
    </row>
    <row r="54" spans="1:10" ht="13.8" thickBot="1" x14ac:dyDescent="0.3">
      <c r="A54" s="26" t="str">
        <f>CONCATENATE($B$61,"-",$B$62,"-50285-")</f>
        <v>1-2222-50285-</v>
      </c>
      <c r="B54" s="47">
        <f t="shared" si="0"/>
        <v>0</v>
      </c>
      <c r="C54" s="43" t="s">
        <v>41</v>
      </c>
      <c r="D54" s="47">
        <f t="shared" si="1"/>
        <v>0</v>
      </c>
      <c r="E54" s="225"/>
      <c r="F54" s="42">
        <f>SUM(J25)</f>
        <v>100</v>
      </c>
      <c r="G54" s="223"/>
      <c r="H54" s="225"/>
      <c r="I54" s="225"/>
      <c r="J54" s="225"/>
    </row>
    <row r="55" spans="1:10" x14ac:dyDescent="0.25">
      <c r="A55" s="95" t="s">
        <v>123</v>
      </c>
      <c r="B55" s="48"/>
      <c r="C55" s="20" t="s">
        <v>41</v>
      </c>
      <c r="D55" s="48"/>
      <c r="E55" s="225"/>
      <c r="F55" s="35">
        <v>25</v>
      </c>
      <c r="G55" s="223"/>
      <c r="H55" s="225"/>
      <c r="I55" s="225"/>
      <c r="J55" s="225"/>
    </row>
    <row r="56" spans="1:10" x14ac:dyDescent="0.25">
      <c r="A56" s="38"/>
      <c r="B56" s="48"/>
      <c r="C56" s="19" t="s">
        <v>41</v>
      </c>
      <c r="D56" s="48"/>
      <c r="E56" s="225"/>
      <c r="F56" s="35">
        <v>0</v>
      </c>
      <c r="G56" s="223"/>
      <c r="H56" s="225"/>
      <c r="I56" s="225"/>
      <c r="J56" s="225"/>
    </row>
    <row r="57" spans="1:10" x14ac:dyDescent="0.25">
      <c r="A57" s="38"/>
      <c r="B57" s="46"/>
      <c r="C57" s="19" t="s">
        <v>41</v>
      </c>
      <c r="D57" s="46"/>
      <c r="E57" s="225"/>
      <c r="F57" s="36">
        <v>0</v>
      </c>
      <c r="G57" s="223"/>
      <c r="H57" s="225"/>
      <c r="I57" s="225"/>
      <c r="J57" s="225"/>
    </row>
    <row r="58" spans="1:10" x14ac:dyDescent="0.25">
      <c r="A58" s="38"/>
      <c r="B58" s="46"/>
      <c r="C58" s="19" t="s">
        <v>41</v>
      </c>
      <c r="D58" s="46"/>
      <c r="E58" s="225"/>
      <c r="F58" s="36">
        <v>0</v>
      </c>
      <c r="G58" s="223"/>
      <c r="H58" s="225"/>
      <c r="I58" s="225"/>
      <c r="J58" s="225"/>
    </row>
    <row r="59" spans="1:10" ht="13.8" thickBot="1" x14ac:dyDescent="0.3">
      <c r="A59" s="39"/>
      <c r="B59" s="49"/>
      <c r="C59" s="19" t="s">
        <v>41</v>
      </c>
      <c r="D59" s="49"/>
      <c r="E59" s="231"/>
      <c r="F59" s="37">
        <v>0</v>
      </c>
      <c r="G59" s="233"/>
      <c r="H59" s="225"/>
      <c r="I59" s="225"/>
      <c r="J59" s="225"/>
    </row>
    <row r="60" spans="1:10" x14ac:dyDescent="0.25">
      <c r="A60" s="161"/>
      <c r="B60" s="161"/>
      <c r="C60" s="161"/>
      <c r="D60" s="161"/>
      <c r="E60" s="161"/>
      <c r="F60" s="161"/>
      <c r="G60" s="161"/>
      <c r="H60" s="225"/>
      <c r="I60" s="225"/>
      <c r="J60" s="225"/>
    </row>
    <row r="61" spans="1:10" x14ac:dyDescent="0.25">
      <c r="A61" s="50" t="s">
        <v>43</v>
      </c>
      <c r="B61" s="51">
        <v>1</v>
      </c>
      <c r="C61" s="17"/>
      <c r="D61" s="50" t="s">
        <v>44</v>
      </c>
      <c r="E61" s="17"/>
      <c r="F61" s="51"/>
      <c r="G61" s="161"/>
      <c r="H61" s="225"/>
      <c r="I61" s="225"/>
      <c r="J61" s="225"/>
    </row>
    <row r="62" spans="1:10" x14ac:dyDescent="0.25">
      <c r="A62" s="50" t="s">
        <v>45</v>
      </c>
      <c r="B62" s="52">
        <v>2222</v>
      </c>
      <c r="C62" s="17"/>
      <c r="D62" s="50" t="s">
        <v>124</v>
      </c>
      <c r="E62" s="17"/>
      <c r="F62" s="52"/>
      <c r="G62" s="161"/>
      <c r="H62" s="225"/>
      <c r="I62" s="225"/>
      <c r="J62" s="225"/>
    </row>
    <row r="63" spans="1:10" x14ac:dyDescent="0.25">
      <c r="G63" s="161"/>
      <c r="H63" s="225"/>
      <c r="I63" s="225"/>
      <c r="J63" s="225"/>
    </row>
    <row r="64" spans="1:10" x14ac:dyDescent="0.25">
      <c r="G64" s="161"/>
      <c r="H64" s="225"/>
      <c r="I64" s="225"/>
      <c r="J64" s="225"/>
    </row>
    <row r="67" spans="1:10" x14ac:dyDescent="0.25">
      <c r="A67" s="180" t="s">
        <v>50</v>
      </c>
      <c r="B67" s="180"/>
      <c r="C67" s="180"/>
      <c r="D67" s="180"/>
      <c r="E67" s="180"/>
      <c r="F67" s="180"/>
      <c r="G67" s="180"/>
      <c r="H67" s="180"/>
      <c r="I67" s="180"/>
      <c r="J67" s="180"/>
    </row>
    <row r="68" spans="1:10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</row>
    <row r="69" spans="1:10" x14ac:dyDescent="0.25">
      <c r="A69" s="180"/>
      <c r="B69" s="180"/>
      <c r="C69" s="180"/>
      <c r="D69" s="180"/>
      <c r="E69" s="180"/>
      <c r="F69" s="180"/>
      <c r="G69" s="180"/>
      <c r="H69" s="180"/>
      <c r="I69" s="180"/>
      <c r="J69" s="180"/>
    </row>
    <row r="70" spans="1:10" x14ac:dyDescent="0.25">
      <c r="A70" s="180"/>
      <c r="B70" s="180"/>
      <c r="C70" s="180"/>
      <c r="D70" s="180"/>
      <c r="E70" s="180"/>
      <c r="F70" s="180"/>
      <c r="G70" s="180"/>
      <c r="H70" s="180"/>
      <c r="I70" s="180"/>
      <c r="J70" s="180"/>
    </row>
    <row r="71" spans="1:10" x14ac:dyDescent="0.25">
      <c r="A71" s="180"/>
      <c r="B71" s="180"/>
      <c r="C71" s="180"/>
      <c r="D71" s="180"/>
      <c r="E71" s="180"/>
      <c r="F71" s="180"/>
      <c r="G71" s="180"/>
      <c r="H71" s="180"/>
      <c r="I71" s="180"/>
      <c r="J71" s="180"/>
    </row>
    <row r="72" spans="1:10" x14ac:dyDescent="0.25">
      <c r="A72" s="180"/>
      <c r="B72" s="180"/>
      <c r="C72" s="180"/>
      <c r="D72" s="180"/>
      <c r="E72" s="180"/>
      <c r="F72" s="180"/>
      <c r="G72" s="180"/>
      <c r="H72" s="180"/>
      <c r="I72" s="180"/>
      <c r="J72" s="180"/>
    </row>
    <row r="73" spans="1:10" x14ac:dyDescent="0.25">
      <c r="A73" s="180" t="s">
        <v>53</v>
      </c>
      <c r="B73" s="180"/>
      <c r="C73" s="180"/>
      <c r="D73" s="180"/>
      <c r="E73" s="180"/>
      <c r="F73" s="180"/>
      <c r="G73" s="180"/>
      <c r="H73" s="180"/>
      <c r="I73" s="180"/>
      <c r="J73" s="180"/>
    </row>
    <row r="74" spans="1:10" x14ac:dyDescent="0.25">
      <c r="A74" s="180"/>
      <c r="B74" s="180"/>
      <c r="C74" s="180"/>
      <c r="D74" s="180"/>
      <c r="E74" s="180"/>
      <c r="F74" s="180"/>
      <c r="G74" s="180"/>
      <c r="H74" s="180"/>
      <c r="I74" s="180"/>
      <c r="J74" s="180"/>
    </row>
    <row r="75" spans="1:10" x14ac:dyDescent="0.25">
      <c r="A75" s="180"/>
      <c r="B75" s="180"/>
      <c r="C75" s="180"/>
      <c r="D75" s="180"/>
      <c r="E75" s="180"/>
      <c r="F75" s="180"/>
      <c r="G75" s="180"/>
      <c r="H75" s="180"/>
      <c r="I75" s="180"/>
      <c r="J75" s="180"/>
    </row>
    <row r="76" spans="1:10" x14ac:dyDescent="0.25">
      <c r="A76" s="180"/>
      <c r="B76" s="180"/>
      <c r="C76" s="180"/>
      <c r="D76" s="180"/>
      <c r="E76" s="180"/>
      <c r="F76" s="180"/>
      <c r="G76" s="180"/>
      <c r="H76" s="180"/>
      <c r="I76" s="180"/>
      <c r="J76" s="180"/>
    </row>
    <row r="77" spans="1:10" x14ac:dyDescent="0.25">
      <c r="A77" s="180"/>
      <c r="B77" s="180"/>
      <c r="C77" s="180"/>
      <c r="D77" s="180"/>
      <c r="E77" s="180"/>
      <c r="F77" s="180"/>
      <c r="G77" s="180"/>
      <c r="H77" s="180"/>
      <c r="I77" s="180"/>
      <c r="J77" s="180"/>
    </row>
    <row r="78" spans="1:10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</row>
    <row r="79" spans="1:10" x14ac:dyDescent="0.25">
      <c r="A79" s="180" t="s">
        <v>60</v>
      </c>
      <c r="B79" s="180"/>
      <c r="C79" s="180"/>
      <c r="D79" s="180"/>
      <c r="E79" s="180"/>
      <c r="F79" s="180"/>
      <c r="G79" s="180"/>
      <c r="H79" s="180"/>
      <c r="I79" s="180"/>
      <c r="J79" s="180"/>
    </row>
    <row r="80" spans="1:10" x14ac:dyDescent="0.25">
      <c r="A80" s="180"/>
      <c r="B80" s="180"/>
      <c r="C80" s="180"/>
      <c r="D80" s="180"/>
      <c r="E80" s="180"/>
      <c r="F80" s="180"/>
      <c r="G80" s="180"/>
      <c r="H80" s="180"/>
      <c r="I80" s="180"/>
      <c r="J80" s="180"/>
    </row>
    <row r="81" spans="1:10" x14ac:dyDescent="0.25">
      <c r="A81" s="180"/>
      <c r="B81" s="180"/>
      <c r="C81" s="180"/>
      <c r="D81" s="180"/>
      <c r="E81" s="180"/>
      <c r="F81" s="180"/>
      <c r="G81" s="180"/>
      <c r="H81" s="180"/>
      <c r="I81" s="180"/>
      <c r="J81" s="180"/>
    </row>
    <row r="82" spans="1:10" x14ac:dyDescent="0.25">
      <c r="A82" s="180"/>
      <c r="B82" s="180"/>
      <c r="C82" s="180"/>
      <c r="D82" s="180"/>
      <c r="E82" s="180"/>
      <c r="F82" s="180"/>
      <c r="G82" s="180"/>
      <c r="H82" s="180"/>
      <c r="I82" s="180"/>
      <c r="J82" s="180"/>
    </row>
    <row r="83" spans="1:10" x14ac:dyDescent="0.25">
      <c r="A83" s="180"/>
      <c r="B83" s="180"/>
      <c r="C83" s="180"/>
      <c r="D83" s="180"/>
      <c r="E83" s="180"/>
      <c r="F83" s="180"/>
      <c r="G83" s="180"/>
      <c r="H83" s="180"/>
      <c r="I83" s="180"/>
      <c r="J83" s="180"/>
    </row>
    <row r="84" spans="1:10" x14ac:dyDescent="0.25">
      <c r="A84" s="180"/>
      <c r="B84" s="180"/>
      <c r="C84" s="180"/>
      <c r="D84" s="180"/>
      <c r="E84" s="180"/>
      <c r="F84" s="180"/>
      <c r="G84" s="180"/>
      <c r="H84" s="180"/>
      <c r="I84" s="180"/>
      <c r="J84" s="180"/>
    </row>
    <row r="85" spans="1:10" x14ac:dyDescent="0.25">
      <c r="A85" s="180" t="s">
        <v>125</v>
      </c>
      <c r="B85" s="180"/>
      <c r="C85" s="180"/>
      <c r="D85" s="180"/>
      <c r="E85" s="180"/>
      <c r="F85" s="180"/>
      <c r="G85" s="180"/>
      <c r="H85" s="180"/>
      <c r="I85" s="180"/>
      <c r="J85" s="180"/>
    </row>
    <row r="86" spans="1:10" x14ac:dyDescent="0.25">
      <c r="A86" s="180"/>
      <c r="B86" s="180"/>
      <c r="C86" s="180"/>
      <c r="D86" s="180"/>
      <c r="E86" s="180"/>
      <c r="F86" s="180"/>
      <c r="G86" s="180"/>
      <c r="H86" s="180"/>
      <c r="I86" s="180"/>
      <c r="J86" s="180"/>
    </row>
    <row r="87" spans="1:10" x14ac:dyDescent="0.25">
      <c r="A87" s="180"/>
      <c r="B87" s="180"/>
      <c r="C87" s="180"/>
      <c r="D87" s="180"/>
      <c r="E87" s="180"/>
      <c r="F87" s="180"/>
      <c r="G87" s="180"/>
      <c r="H87" s="180"/>
      <c r="I87" s="180"/>
      <c r="J87" s="180"/>
    </row>
    <row r="88" spans="1:10" x14ac:dyDescent="0.25">
      <c r="A88" s="180"/>
      <c r="B88" s="180"/>
      <c r="C88" s="180"/>
      <c r="D88" s="180"/>
      <c r="E88" s="180"/>
      <c r="F88" s="180"/>
      <c r="G88" s="180"/>
      <c r="H88" s="180"/>
      <c r="I88" s="180"/>
      <c r="J88" s="180"/>
    </row>
    <row r="89" spans="1:10" x14ac:dyDescent="0.25">
      <c r="A89" s="180"/>
      <c r="B89" s="180"/>
      <c r="C89" s="180"/>
      <c r="D89" s="180"/>
      <c r="E89" s="180"/>
      <c r="F89" s="180"/>
      <c r="G89" s="180"/>
      <c r="H89" s="180"/>
      <c r="I89" s="180"/>
      <c r="J89" s="180"/>
    </row>
    <row r="90" spans="1:10" x14ac:dyDescent="0.25">
      <c r="A90" s="180"/>
      <c r="B90" s="180"/>
      <c r="C90" s="180"/>
      <c r="D90" s="180"/>
      <c r="E90" s="180"/>
      <c r="F90" s="180"/>
      <c r="G90" s="180"/>
      <c r="H90" s="180"/>
      <c r="I90" s="180"/>
      <c r="J90" s="180"/>
    </row>
    <row r="91" spans="1:10" x14ac:dyDescent="0.25">
      <c r="A91" s="180"/>
      <c r="B91" s="180"/>
      <c r="C91" s="180"/>
      <c r="D91" s="180"/>
      <c r="E91" s="180"/>
      <c r="F91" s="180"/>
      <c r="G91" s="180"/>
      <c r="H91" s="180"/>
      <c r="I91" s="180"/>
      <c r="J91" s="180"/>
    </row>
    <row r="92" spans="1:10" x14ac:dyDescent="0.25">
      <c r="A92" s="180" t="s">
        <v>126</v>
      </c>
      <c r="B92" s="180"/>
      <c r="C92" s="180"/>
      <c r="D92" s="180"/>
      <c r="E92" s="180"/>
      <c r="F92" s="180"/>
      <c r="G92" s="180"/>
      <c r="H92" s="180"/>
      <c r="I92" s="180"/>
      <c r="J92" s="180"/>
    </row>
    <row r="93" spans="1:10" x14ac:dyDescent="0.25">
      <c r="A93" s="180"/>
      <c r="B93" s="180"/>
      <c r="C93" s="180"/>
      <c r="D93" s="180"/>
      <c r="E93" s="180"/>
      <c r="F93" s="180"/>
      <c r="G93" s="180"/>
      <c r="H93" s="180"/>
      <c r="I93" s="180"/>
      <c r="J93" s="180"/>
    </row>
    <row r="94" spans="1:10" x14ac:dyDescent="0.25">
      <c r="A94" s="180"/>
      <c r="B94" s="180"/>
      <c r="C94" s="180"/>
      <c r="D94" s="180"/>
      <c r="E94" s="180"/>
      <c r="F94" s="180"/>
      <c r="G94" s="180"/>
      <c r="H94" s="180"/>
      <c r="I94" s="180"/>
      <c r="J94" s="180"/>
    </row>
    <row r="95" spans="1:10" x14ac:dyDescent="0.25">
      <c r="A95" s="180"/>
      <c r="B95" s="180"/>
      <c r="C95" s="180"/>
      <c r="D95" s="180"/>
      <c r="E95" s="180"/>
      <c r="F95" s="180"/>
      <c r="G95" s="180"/>
      <c r="H95" s="180"/>
      <c r="I95" s="180"/>
      <c r="J95" s="180"/>
    </row>
    <row r="96" spans="1:10" x14ac:dyDescent="0.25">
      <c r="A96" s="180"/>
      <c r="B96" s="180"/>
      <c r="C96" s="180"/>
      <c r="D96" s="180"/>
      <c r="E96" s="180"/>
      <c r="F96" s="180"/>
      <c r="G96" s="180"/>
      <c r="H96" s="180"/>
      <c r="I96" s="180"/>
      <c r="J96" s="180"/>
    </row>
    <row r="97" spans="1:10" x14ac:dyDescent="0.25">
      <c r="A97" s="180"/>
      <c r="B97" s="180"/>
      <c r="C97" s="180"/>
      <c r="D97" s="180"/>
      <c r="E97" s="180"/>
      <c r="F97" s="180"/>
      <c r="G97" s="180"/>
      <c r="H97" s="180"/>
      <c r="I97" s="180"/>
      <c r="J97" s="180"/>
    </row>
    <row r="99" spans="1:10" x14ac:dyDescent="0.25">
      <c r="A99" s="180" t="s">
        <v>77</v>
      </c>
      <c r="B99" s="180"/>
      <c r="C99" s="180"/>
      <c r="D99" s="180"/>
      <c r="E99" s="180"/>
      <c r="F99" s="180"/>
      <c r="G99" s="180"/>
      <c r="H99" s="180"/>
      <c r="I99" s="180"/>
      <c r="J99" s="180"/>
    </row>
    <row r="100" spans="1:10" x14ac:dyDescent="0.25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</row>
    <row r="101" spans="1:10" x14ac:dyDescent="0.25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</row>
    <row r="102" spans="1:10" x14ac:dyDescent="0.25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</row>
    <row r="103" spans="1:10" x14ac:dyDescent="0.25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</row>
    <row r="104" spans="1:10" x14ac:dyDescent="0.25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</row>
    <row r="106" spans="1:10" x14ac:dyDescent="0.25">
      <c r="A106" s="180" t="s">
        <v>83</v>
      </c>
      <c r="B106" s="180"/>
      <c r="C106" s="180"/>
      <c r="D106" s="180"/>
      <c r="E106" s="180"/>
      <c r="F106" s="180"/>
      <c r="G106" s="180"/>
      <c r="H106" s="180"/>
      <c r="I106" s="180"/>
      <c r="J106" s="180"/>
    </row>
    <row r="107" spans="1:10" x14ac:dyDescent="0.25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</row>
    <row r="108" spans="1:10" x14ac:dyDescent="0.25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</row>
    <row r="109" spans="1:10" x14ac:dyDescent="0.25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</row>
    <row r="110" spans="1:10" x14ac:dyDescent="0.25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</row>
    <row r="111" spans="1:10" x14ac:dyDescent="0.25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</row>
  </sheetData>
  <sheetProtection password="C7C0" sheet="1" objects="1" scenarios="1" selectLockedCells="1"/>
  <mergeCells count="65">
    <mergeCell ref="A1:I1"/>
    <mergeCell ref="A2:E2"/>
    <mergeCell ref="F2:I2"/>
    <mergeCell ref="A3:E3"/>
    <mergeCell ref="F3:J10"/>
    <mergeCell ref="A4:E4"/>
    <mergeCell ref="B8:D8"/>
    <mergeCell ref="A9:E10"/>
    <mergeCell ref="A11:E11"/>
    <mergeCell ref="F11:F20"/>
    <mergeCell ref="A12:E12"/>
    <mergeCell ref="A13:E13"/>
    <mergeCell ref="B14:D14"/>
    <mergeCell ref="B15:D15"/>
    <mergeCell ref="B19:D19"/>
    <mergeCell ref="B16:D16"/>
    <mergeCell ref="B17:D17"/>
    <mergeCell ref="B18:D18"/>
    <mergeCell ref="A20:E20"/>
    <mergeCell ref="A21:J21"/>
    <mergeCell ref="A22:J22"/>
    <mergeCell ref="A23:I23"/>
    <mergeCell ref="A24:C24"/>
    <mergeCell ref="E24:I28"/>
    <mergeCell ref="A25:C25"/>
    <mergeCell ref="A26:C26"/>
    <mergeCell ref="A27:C27"/>
    <mergeCell ref="A28:C28"/>
    <mergeCell ref="H40:I40"/>
    <mergeCell ref="A41:I41"/>
    <mergeCell ref="B42:D42"/>
    <mergeCell ref="A29:C29"/>
    <mergeCell ref="A30:C30"/>
    <mergeCell ref="E30:I30"/>
    <mergeCell ref="A31:I31"/>
    <mergeCell ref="A32:I32"/>
    <mergeCell ref="B33:C39"/>
    <mergeCell ref="E33:E39"/>
    <mergeCell ref="G33:G39"/>
    <mergeCell ref="H33:I33"/>
    <mergeCell ref="H34:I34"/>
    <mergeCell ref="G42:I42"/>
    <mergeCell ref="J34:J39"/>
    <mergeCell ref="H35:I35"/>
    <mergeCell ref="H36:I36"/>
    <mergeCell ref="H37:I37"/>
    <mergeCell ref="H38:I38"/>
    <mergeCell ref="H39:I39"/>
    <mergeCell ref="A43:J43"/>
    <mergeCell ref="E45:E59"/>
    <mergeCell ref="G45:G59"/>
    <mergeCell ref="I45:J45"/>
    <mergeCell ref="H46:J64"/>
    <mergeCell ref="A60:G60"/>
    <mergeCell ref="G61:G64"/>
    <mergeCell ref="A44:D44"/>
    <mergeCell ref="F44:G44"/>
    <mergeCell ref="A99:J104"/>
    <mergeCell ref="A106:J111"/>
    <mergeCell ref="A67:J72"/>
    <mergeCell ref="A73:J78"/>
    <mergeCell ref="A79:J84"/>
    <mergeCell ref="A85:J90"/>
    <mergeCell ref="A91:J91"/>
    <mergeCell ref="A92:J97"/>
  </mergeCells>
  <phoneticPr fontId="20" type="noConversion"/>
  <pageMargins left="0.39" right="0.42" top="0.87" bottom="0.57999999999999996" header="0.3" footer="0.31"/>
  <pageSetup scale="83" orientation="portrait" r:id="rId1"/>
  <headerFooter alignWithMargins="0">
    <oddHeader xml:space="preserve">&amp;C&amp;"Arial,Bold"&amp;18STATE BAR OF TEXAS&amp;"Arial,Regular"&amp;10
&amp;"Arial,Bold"&amp;12Request for Reimbursement of Expenses&amp;R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34990e-15ea-406a-82fb-607ada8a444c" xsi:nil="true"/>
    <lcf76f155ced4ddcb4097134ff3c332f xmlns="9b0e3331-f545-48ec-8171-5e8b2874f4c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F79F0A1E2F634B8036873131B58AFF" ma:contentTypeVersion="18" ma:contentTypeDescription="Create a new document." ma:contentTypeScope="" ma:versionID="14c16f1fc89bd44ad7decc98e3a08d16">
  <xsd:schema xmlns:xsd="http://www.w3.org/2001/XMLSchema" xmlns:xs="http://www.w3.org/2001/XMLSchema" xmlns:p="http://schemas.microsoft.com/office/2006/metadata/properties" xmlns:ns2="9b0e3331-f545-48ec-8171-5e8b2874f4ce" xmlns:ns3="a534990e-15ea-406a-82fb-607ada8a444c" targetNamespace="http://schemas.microsoft.com/office/2006/metadata/properties" ma:root="true" ma:fieldsID="9b239140931437d8a13ac395e98f79ee" ns2:_="" ns3:_="">
    <xsd:import namespace="9b0e3331-f545-48ec-8171-5e8b2874f4ce"/>
    <xsd:import namespace="a534990e-15ea-406a-82fb-607ada8a44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e3331-f545-48ec-8171-5e8b2874f4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e1a4b5-cd4c-4628-b7d1-2461c0add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4990e-15ea-406a-82fb-607ada8a44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7885bb-c728-45c8-8c09-65ce00a0169c}" ma:internalName="TaxCatchAll" ma:showField="CatchAllData" ma:web="a534990e-15ea-406a-82fb-607ada8a4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FAB25B-BAED-437A-BD52-2DBD1D1BCC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DB73B-6FCA-42A4-AFC1-04F42C463B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2D3BA0-DD84-4752-B248-4D2A467AE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Reimbursment Form</vt:lpstr>
      <vt:lpstr>SAMPLE</vt:lpstr>
      <vt:lpstr>'Reimbursment Form'!Print_Area</vt:lpstr>
      <vt:lpstr>SAMPLE!Print_Area</vt:lpstr>
    </vt:vector>
  </TitlesOfParts>
  <Manager/>
  <Company>SBOT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chowell</dc:creator>
  <cp:keywords/>
  <dc:description/>
  <cp:lastModifiedBy>Dominga Titus</cp:lastModifiedBy>
  <cp:revision/>
  <cp:lastPrinted>2024-05-17T15:03:46Z</cp:lastPrinted>
  <dcterms:created xsi:type="dcterms:W3CDTF">2005-11-02T13:45:07Z</dcterms:created>
  <dcterms:modified xsi:type="dcterms:W3CDTF">2024-10-11T12:16:14Z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0x0101001CF79F0A1E2F634B8036873131B58AFF</vt:lpwstr>
  </property>
  <property fmtid="{D5CDD505-2E9C-101B-9397-08002B2CF9AE}" pid="3" name="Order">
    <vt:r8>40800</vt:r8>
  </property>
</Properties>
</file>